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mulmin-fs-02\A6$\90_Referatsspezifisch\02_Ref_62_ab 01.12.2022\78_Frank\Tool Finanzierungslücke\"/>
    </mc:Choice>
  </mc:AlternateContent>
  <bookViews>
    <workbookView xWindow="0" yWindow="0" windowWidth="28800" windowHeight="12300"/>
  </bookViews>
  <sheets>
    <sheet name="Deckblatt" sheetId="1" r:id="rId1"/>
    <sheet name="Tatsächliches Szenario" sheetId="2" r:id="rId2"/>
    <sheet name="Kontrafaktisches Szenario" sheetId="5" r:id="rId3"/>
    <sheet name="Zusammenfassung" sheetId="3" r:id="rId4"/>
  </sheets>
  <definedNames>
    <definedName name="_xlnm.Print_Area" localSheetId="2">'Kontrafaktisches Szenario'!$A$1:$J$58</definedName>
    <definedName name="_xlnm.Print_Area" localSheetId="1">'Tatsächliches Szenario'!$A$1:$J$66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B14" i="2"/>
  <c r="B16" i="5" l="1"/>
  <c r="S8" i="1" l="1"/>
  <c r="S7" i="1"/>
  <c r="R8" i="1"/>
  <c r="R7" i="1"/>
  <c r="B11" i="5"/>
  <c r="C21" i="5" s="1"/>
  <c r="C41" i="5" s="1"/>
  <c r="B10" i="5"/>
  <c r="A6" i="5"/>
  <c r="A5" i="5"/>
  <c r="A4" i="5"/>
  <c r="A3" i="5"/>
  <c r="Q8" i="1"/>
  <c r="C22" i="5" l="1"/>
  <c r="C34" i="5"/>
  <c r="C44" i="5" s="1"/>
  <c r="C55" i="5" l="1"/>
  <c r="Q7" i="1" l="1"/>
  <c r="Q9" i="1"/>
  <c r="A6" i="3"/>
  <c r="A6" i="2"/>
  <c r="A3" i="3" l="1"/>
  <c r="A4" i="3"/>
  <c r="A5" i="3"/>
  <c r="A5" i="2" l="1"/>
  <c r="A4" i="2"/>
  <c r="A3" i="2"/>
  <c r="B10" i="2"/>
  <c r="B13" i="2" l="1"/>
  <c r="B44" i="2" l="1"/>
  <c r="B13" i="5"/>
  <c r="B28" i="5" s="1"/>
  <c r="B33" i="2"/>
  <c r="B32" i="2"/>
  <c r="B61" i="2"/>
  <c r="B55" i="2"/>
  <c r="Q6" i="1" s="1"/>
  <c r="B60" i="2"/>
  <c r="B56" i="2"/>
  <c r="B58" i="2"/>
  <c r="Q5" i="1" s="1"/>
  <c r="B59" i="2"/>
  <c r="B34" i="2"/>
  <c r="B27" i="2"/>
  <c r="B31" i="2"/>
  <c r="B28" i="2"/>
  <c r="B26" i="2"/>
  <c r="B35" i="2"/>
  <c r="B25" i="2"/>
  <c r="AJ21" i="5" l="1"/>
  <c r="AJ22" i="5" s="1"/>
  <c r="B39" i="5"/>
  <c r="B37" i="5"/>
  <c r="S21" i="5"/>
  <c r="S41" i="5" s="1"/>
  <c r="O21" i="5"/>
  <c r="O41" i="5" s="1"/>
  <c r="K21" i="5"/>
  <c r="B27" i="5"/>
  <c r="AH21" i="5"/>
  <c r="AH41" i="5" s="1"/>
  <c r="R21" i="5"/>
  <c r="R41" i="5" s="1"/>
  <c r="AL21" i="5"/>
  <c r="AL41" i="5" s="1"/>
  <c r="B29" i="5"/>
  <c r="AC21" i="5"/>
  <c r="AC41" i="5" s="1"/>
  <c r="AP21" i="5"/>
  <c r="AP41" i="5" s="1"/>
  <c r="AF21" i="5"/>
  <c r="V21" i="5"/>
  <c r="V41" i="5" s="1"/>
  <c r="Q21" i="5"/>
  <c r="Q41" i="5" s="1"/>
  <c r="B31" i="5"/>
  <c r="AB21" i="5"/>
  <c r="AB41" i="5" s="1"/>
  <c r="M21" i="5"/>
  <c r="M41" i="5" s="1"/>
  <c r="AO21" i="5"/>
  <c r="AO41" i="5" s="1"/>
  <c r="AK21" i="5"/>
  <c r="AT21" i="5"/>
  <c r="AT41" i="5" s="1"/>
  <c r="AX21" i="5"/>
  <c r="AX41" i="5" s="1"/>
  <c r="AV21" i="5"/>
  <c r="AV41" i="5" s="1"/>
  <c r="B53" i="5"/>
  <c r="R5" i="1" s="1"/>
  <c r="S5" i="1" s="1"/>
  <c r="B26" i="5"/>
  <c r="D21" i="5"/>
  <c r="D41" i="5" s="1"/>
  <c r="B38" i="5"/>
  <c r="B25" i="5"/>
  <c r="AD21" i="5"/>
  <c r="AD41" i="5" s="1"/>
  <c r="B54" i="5"/>
  <c r="Y21" i="5"/>
  <c r="Y41" i="5" s="1"/>
  <c r="AR21" i="5"/>
  <c r="AR41" i="5" s="1"/>
  <c r="U21" i="5"/>
  <c r="U41" i="5" s="1"/>
  <c r="AM21" i="5"/>
  <c r="AM41" i="5" s="1"/>
  <c r="L21" i="5"/>
  <c r="L41" i="5" s="1"/>
  <c r="F21" i="5"/>
  <c r="F41" i="5" s="1"/>
  <c r="P21" i="5"/>
  <c r="P41" i="5" s="1"/>
  <c r="AW21" i="5"/>
  <c r="AW41" i="5" s="1"/>
  <c r="B40" i="5"/>
  <c r="AY21" i="5"/>
  <c r="AY41" i="5" s="1"/>
  <c r="N21" i="5"/>
  <c r="N41" i="5" s="1"/>
  <c r="AN21" i="5"/>
  <c r="AN41" i="5" s="1"/>
  <c r="AU21" i="5"/>
  <c r="AU41" i="5" s="1"/>
  <c r="Z21" i="5"/>
  <c r="Z41" i="5" s="1"/>
  <c r="I21" i="5"/>
  <c r="I41" i="5" s="1"/>
  <c r="B24" i="5"/>
  <c r="AA21" i="5"/>
  <c r="AA41" i="5" s="1"/>
  <c r="H21" i="5"/>
  <c r="H41" i="5" s="1"/>
  <c r="G21" i="5"/>
  <c r="G41" i="5" s="1"/>
  <c r="B51" i="5"/>
  <c r="R6" i="1" s="1"/>
  <c r="S6" i="1" s="1"/>
  <c r="AQ21" i="5"/>
  <c r="E21" i="5"/>
  <c r="E41" i="5" s="1"/>
  <c r="W21" i="5"/>
  <c r="W41" i="5" s="1"/>
  <c r="AG21" i="5"/>
  <c r="T21" i="5"/>
  <c r="T41" i="5" s="1"/>
  <c r="AI21" i="5"/>
  <c r="AI41" i="5" s="1"/>
  <c r="AS21" i="5"/>
  <c r="AS41" i="5" s="1"/>
  <c r="B30" i="5"/>
  <c r="AE21" i="5"/>
  <c r="AE41" i="5" s="1"/>
  <c r="J21" i="5"/>
  <c r="J41" i="5" s="1"/>
  <c r="X21" i="5"/>
  <c r="X41" i="5" s="1"/>
  <c r="AJ55" i="5"/>
  <c r="S22" i="5"/>
  <c r="O22" i="5"/>
  <c r="AL55" i="5"/>
  <c r="Q4" i="1"/>
  <c r="B45" i="2"/>
  <c r="B43" i="2"/>
  <c r="B42" i="2"/>
  <c r="AJ34" i="5" l="1"/>
  <c r="AJ45" i="5"/>
  <c r="AJ46" i="5"/>
  <c r="AV22" i="5"/>
  <c r="S34" i="5"/>
  <c r="S44" i="5" s="1"/>
  <c r="AQ44" i="5"/>
  <c r="AQ41" i="5"/>
  <c r="AG44" i="5"/>
  <c r="AG41" i="5"/>
  <c r="AF55" i="5"/>
  <c r="AF41" i="5"/>
  <c r="K22" i="5"/>
  <c r="K41" i="5"/>
  <c r="AK44" i="5"/>
  <c r="AK41" i="5"/>
  <c r="AJ44" i="5"/>
  <c r="AJ41" i="5"/>
  <c r="AB34" i="5"/>
  <c r="AB44" i="5" s="1"/>
  <c r="K34" i="5"/>
  <c r="I22" i="5"/>
  <c r="AD34" i="5"/>
  <c r="AT22" i="5"/>
  <c r="AT44" i="5"/>
  <c r="AL22" i="5"/>
  <c r="AL44" i="5"/>
  <c r="AF46" i="5"/>
  <c r="AT46" i="5"/>
  <c r="AI44" i="5"/>
  <c r="E22" i="5"/>
  <c r="H22" i="5"/>
  <c r="AY45" i="5"/>
  <c r="AY44" i="5"/>
  <c r="AR22" i="5"/>
  <c r="AR44" i="5"/>
  <c r="AP55" i="5"/>
  <c r="AP44" i="5"/>
  <c r="O34" i="5"/>
  <c r="O44" i="5" s="1"/>
  <c r="AA34" i="5"/>
  <c r="AA44" i="5" s="1"/>
  <c r="AU45" i="5"/>
  <c r="AU44" i="5"/>
  <c r="Y34" i="5"/>
  <c r="Y44" i="5" s="1"/>
  <c r="AV45" i="5"/>
  <c r="AV44" i="5"/>
  <c r="AO22" i="5"/>
  <c r="AO44" i="5"/>
  <c r="AH22" i="5"/>
  <c r="AH44" i="5"/>
  <c r="AS22" i="5"/>
  <c r="AS44" i="5"/>
  <c r="AF45" i="5"/>
  <c r="AF44" i="5"/>
  <c r="AE22" i="5"/>
  <c r="AN45" i="5"/>
  <c r="AN44" i="5"/>
  <c r="AW45" i="5"/>
  <c r="AW44" i="5"/>
  <c r="AM46" i="5"/>
  <c r="AM44" i="5"/>
  <c r="D34" i="5"/>
  <c r="D44" i="5" s="1"/>
  <c r="AX22" i="5"/>
  <c r="AX44" i="5"/>
  <c r="AX55" i="5"/>
  <c r="AL45" i="5"/>
  <c r="AP34" i="5"/>
  <c r="AP46" i="5"/>
  <c r="AH55" i="5"/>
  <c r="AK55" i="5"/>
  <c r="AK46" i="5"/>
  <c r="R34" i="5"/>
  <c r="R44" i="5" s="1"/>
  <c r="AP45" i="5"/>
  <c r="AK34" i="5"/>
  <c r="AK45" i="5"/>
  <c r="AP22" i="5"/>
  <c r="AH45" i="5"/>
  <c r="AK22" i="5"/>
  <c r="R22" i="5"/>
  <c r="AR45" i="5"/>
  <c r="AH46" i="5"/>
  <c r="AH34" i="5"/>
  <c r="H34" i="5"/>
  <c r="H44" i="5" s="1"/>
  <c r="Y22" i="5"/>
  <c r="AV55" i="5"/>
  <c r="AV34" i="5"/>
  <c r="AO55" i="5"/>
  <c r="Q34" i="5"/>
  <c r="Q44" i="5" s="1"/>
  <c r="AO46" i="5"/>
  <c r="AV46" i="5"/>
  <c r="Q22" i="5"/>
  <c r="AO34" i="5"/>
  <c r="AO45" i="5"/>
  <c r="AC34" i="5"/>
  <c r="AC22" i="5"/>
  <c r="AN22" i="5"/>
  <c r="AW46" i="5"/>
  <c r="AW22" i="5"/>
  <c r="AX34" i="5"/>
  <c r="AT45" i="5"/>
  <c r="D22" i="5"/>
  <c r="AX46" i="5"/>
  <c r="AX45" i="5"/>
  <c r="M34" i="5"/>
  <c r="M44" i="5" s="1"/>
  <c r="M22" i="5"/>
  <c r="AL34" i="5"/>
  <c r="G22" i="5"/>
  <c r="AF22" i="5"/>
  <c r="AB22" i="5"/>
  <c r="AT34" i="5"/>
  <c r="AT55" i="5"/>
  <c r="V34" i="5"/>
  <c r="E34" i="5"/>
  <c r="V22" i="5"/>
  <c r="AL46" i="5"/>
  <c r="AF34" i="5"/>
  <c r="AY34" i="5"/>
  <c r="Z22" i="5"/>
  <c r="AD22" i="5"/>
  <c r="F22" i="5"/>
  <c r="Z34" i="5"/>
  <c r="AY22" i="5"/>
  <c r="AR34" i="5"/>
  <c r="AR46" i="5"/>
  <c r="AR55" i="5"/>
  <c r="AM45" i="5"/>
  <c r="P34" i="5"/>
  <c r="P44" i="5" s="1"/>
  <c r="AI45" i="5"/>
  <c r="AQ45" i="5"/>
  <c r="N34" i="5"/>
  <c r="N44" i="5" s="1"/>
  <c r="U22" i="5"/>
  <c r="AM34" i="5"/>
  <c r="T34" i="5"/>
  <c r="T44" i="5" s="1"/>
  <c r="AA22" i="5"/>
  <c r="AQ55" i="5"/>
  <c r="X34" i="5"/>
  <c r="X44" i="5" s="1"/>
  <c r="X22" i="5"/>
  <c r="J34" i="5"/>
  <c r="J44" i="5" s="1"/>
  <c r="AG55" i="5"/>
  <c r="AG22" i="5"/>
  <c r="G34" i="5"/>
  <c r="G44" i="5" s="1"/>
  <c r="AW34" i="5"/>
  <c r="AW55" i="5"/>
  <c r="AN46" i="5"/>
  <c r="AN55" i="5"/>
  <c r="AS55" i="5"/>
  <c r="AS34" i="5"/>
  <c r="AS45" i="5"/>
  <c r="T22" i="5"/>
  <c r="W34" i="5"/>
  <c r="W44" i="5" s="1"/>
  <c r="W22" i="5"/>
  <c r="AN34" i="5"/>
  <c r="AS46" i="5"/>
  <c r="AU34" i="5"/>
  <c r="L34" i="5"/>
  <c r="L44" i="5" s="1"/>
  <c r="AI34" i="5"/>
  <c r="AU46" i="5"/>
  <c r="S4" i="1"/>
  <c r="B15" i="5" s="1"/>
  <c r="L22" i="5"/>
  <c r="AG34" i="5"/>
  <c r="AU22" i="5"/>
  <c r="R4" i="1"/>
  <c r="B14" i="5" s="1"/>
  <c r="AG46" i="5"/>
  <c r="AG45" i="5"/>
  <c r="N22" i="5"/>
  <c r="P22" i="5"/>
  <c r="AM22" i="5"/>
  <c r="AI55" i="5"/>
  <c r="AI22" i="5"/>
  <c r="I34" i="5"/>
  <c r="AY46" i="5"/>
  <c r="AY55" i="5"/>
  <c r="F34" i="5"/>
  <c r="U34" i="5"/>
  <c r="U44" i="5" s="1"/>
  <c r="AM55" i="5"/>
  <c r="J22" i="5"/>
  <c r="AE34" i="5"/>
  <c r="AE44" i="5" s="1"/>
  <c r="AQ46" i="5"/>
  <c r="AQ34" i="5"/>
  <c r="AQ22" i="5"/>
  <c r="AU55" i="5"/>
  <c r="AI46" i="5"/>
  <c r="B15" i="2"/>
  <c r="C21" i="2"/>
  <c r="C45" i="5" l="1"/>
  <c r="C46" i="5" s="1"/>
  <c r="K44" i="5"/>
  <c r="K45" i="5" s="1"/>
  <c r="I44" i="5"/>
  <c r="I45" i="5" s="1"/>
  <c r="AD44" i="5"/>
  <c r="V44" i="5"/>
  <c r="V45" i="5" s="1"/>
  <c r="F44" i="5"/>
  <c r="F45" i="5" s="1"/>
  <c r="Z44" i="5"/>
  <c r="E44" i="5"/>
  <c r="E45" i="5" s="1"/>
  <c r="AC44" i="5"/>
  <c r="AC45" i="5" s="1"/>
  <c r="X45" i="5"/>
  <c r="C29" i="2"/>
  <c r="C38" i="2" s="1"/>
  <c r="C46" i="2"/>
  <c r="R45" i="5"/>
  <c r="AA45" i="5"/>
  <c r="G45" i="5"/>
  <c r="U45" i="5"/>
  <c r="AB45" i="5"/>
  <c r="L45" i="5"/>
  <c r="Z45" i="5"/>
  <c r="AD45" i="5"/>
  <c r="P45" i="5"/>
  <c r="Q45" i="5"/>
  <c r="S45" i="5"/>
  <c r="Y45" i="5"/>
  <c r="O45" i="5"/>
  <c r="M45" i="5"/>
  <c r="H45" i="5"/>
  <c r="N45" i="5"/>
  <c r="T45" i="5"/>
  <c r="J45" i="5"/>
  <c r="W45" i="5"/>
  <c r="AE45" i="5"/>
  <c r="B41" i="5"/>
  <c r="C23" i="3" s="1"/>
  <c r="B34" i="5"/>
  <c r="C22" i="3" s="1"/>
  <c r="C63" i="2"/>
  <c r="B27" i="3"/>
  <c r="AJ21" i="2"/>
  <c r="AJ49" i="2" s="1"/>
  <c r="G21" i="2"/>
  <c r="AE21" i="2"/>
  <c r="AH21" i="2"/>
  <c r="AH49" i="2" s="1"/>
  <c r="S21" i="2"/>
  <c r="O21" i="2"/>
  <c r="Y21" i="2"/>
  <c r="AL21" i="2"/>
  <c r="AL49" i="2" s="1"/>
  <c r="K21" i="2"/>
  <c r="AB21" i="2"/>
  <c r="AY21" i="2"/>
  <c r="AY49" i="2" s="1"/>
  <c r="AU21" i="2"/>
  <c r="AU49" i="2" s="1"/>
  <c r="AQ21" i="2"/>
  <c r="AQ49" i="2" s="1"/>
  <c r="N21" i="2"/>
  <c r="X21" i="2"/>
  <c r="AD21" i="2"/>
  <c r="M21" i="2"/>
  <c r="J21" i="2"/>
  <c r="F21" i="2"/>
  <c r="R21" i="2"/>
  <c r="AA21" i="2"/>
  <c r="AG21" i="2"/>
  <c r="AG49" i="2" s="1"/>
  <c r="AK21" i="2"/>
  <c r="AK49" i="2" s="1"/>
  <c r="AX21" i="2"/>
  <c r="AX49" i="2" s="1"/>
  <c r="AT21" i="2"/>
  <c r="AT49" i="2" s="1"/>
  <c r="AP21" i="2"/>
  <c r="AP49" i="2" s="1"/>
  <c r="D21" i="2"/>
  <c r="I21" i="2"/>
  <c r="U21" i="2"/>
  <c r="Q21" i="2"/>
  <c r="W21" i="2"/>
  <c r="Z21" i="2"/>
  <c r="AC21" i="2"/>
  <c r="AN21" i="2"/>
  <c r="AN49" i="2" s="1"/>
  <c r="AW21" i="2"/>
  <c r="AW49" i="2" s="1"/>
  <c r="AS21" i="2"/>
  <c r="AS49" i="2" s="1"/>
  <c r="E21" i="2"/>
  <c r="L21" i="2"/>
  <c r="H21" i="2"/>
  <c r="T21" i="2"/>
  <c r="P21" i="2"/>
  <c r="V21" i="2"/>
  <c r="AF21" i="2"/>
  <c r="AF49" i="2" s="1"/>
  <c r="AI21" i="2"/>
  <c r="AI49" i="2" s="1"/>
  <c r="AM21" i="2"/>
  <c r="AM49" i="2" s="1"/>
  <c r="AO21" i="2"/>
  <c r="AO49" i="2" s="1"/>
  <c r="AV21" i="2"/>
  <c r="AV49" i="2" s="1"/>
  <c r="AR21" i="2"/>
  <c r="AR49" i="2" s="1"/>
  <c r="C49" i="2" l="1"/>
  <c r="AR39" i="2"/>
  <c r="AR29" i="2"/>
  <c r="AI39" i="2"/>
  <c r="AI29" i="2"/>
  <c r="T46" i="2"/>
  <c r="T29" i="2"/>
  <c r="T39" i="2" s="1"/>
  <c r="AS39" i="2"/>
  <c r="AS29" i="2"/>
  <c r="Z46" i="2"/>
  <c r="Z29" i="2"/>
  <c r="Z38" i="2" s="1"/>
  <c r="I46" i="2"/>
  <c r="I29" i="2"/>
  <c r="I38" i="2" s="1"/>
  <c r="AX39" i="2"/>
  <c r="AX29" i="2"/>
  <c r="R46" i="2"/>
  <c r="R29" i="2"/>
  <c r="R39" i="2" s="1"/>
  <c r="AD46" i="2"/>
  <c r="AD29" i="2"/>
  <c r="AD39" i="2" s="1"/>
  <c r="AU39" i="2"/>
  <c r="AU29" i="2"/>
  <c r="AL39" i="2"/>
  <c r="AL29" i="2"/>
  <c r="AH39" i="2"/>
  <c r="AH29" i="2"/>
  <c r="AV39" i="2"/>
  <c r="AV29" i="2"/>
  <c r="AF39" i="2"/>
  <c r="AF29" i="2"/>
  <c r="H46" i="2"/>
  <c r="H29" i="2"/>
  <c r="H39" i="2" s="1"/>
  <c r="AW39" i="2"/>
  <c r="AW29" i="2"/>
  <c r="W46" i="2"/>
  <c r="W29" i="2"/>
  <c r="W39" i="2" s="1"/>
  <c r="D46" i="2"/>
  <c r="D29" i="2"/>
  <c r="D39" i="2" s="1"/>
  <c r="AK39" i="2"/>
  <c r="AK29" i="2"/>
  <c r="F29" i="2"/>
  <c r="F38" i="2" s="1"/>
  <c r="X46" i="2"/>
  <c r="X29" i="2"/>
  <c r="X38" i="2" s="1"/>
  <c r="AY39" i="2"/>
  <c r="AY29" i="2"/>
  <c r="Y46" i="2"/>
  <c r="Y29" i="2"/>
  <c r="Y38" i="2" s="1"/>
  <c r="AE46" i="2"/>
  <c r="AE29" i="2"/>
  <c r="AE39" i="2" s="1"/>
  <c r="AO39" i="2"/>
  <c r="AO29" i="2"/>
  <c r="V46" i="2"/>
  <c r="V29" i="2"/>
  <c r="V38" i="2" s="1"/>
  <c r="L46" i="2"/>
  <c r="L29" i="2"/>
  <c r="L39" i="2" s="1"/>
  <c r="AN39" i="2"/>
  <c r="AN29" i="2"/>
  <c r="Q46" i="2"/>
  <c r="Q29" i="2"/>
  <c r="Q39" i="2" s="1"/>
  <c r="AP39" i="2"/>
  <c r="AP29" i="2"/>
  <c r="AG39" i="2"/>
  <c r="AG29" i="2"/>
  <c r="J46" i="2"/>
  <c r="J29" i="2"/>
  <c r="J38" i="2" s="1"/>
  <c r="N46" i="2"/>
  <c r="N29" i="2"/>
  <c r="N39" i="2" s="1"/>
  <c r="AB46" i="2"/>
  <c r="AB29" i="2"/>
  <c r="AB39" i="2" s="1"/>
  <c r="O46" i="2"/>
  <c r="O29" i="2"/>
  <c r="O39" i="2" s="1"/>
  <c r="G29" i="2"/>
  <c r="G39" i="2" s="1"/>
  <c r="AM39" i="2"/>
  <c r="AM29" i="2"/>
  <c r="P46" i="2"/>
  <c r="P29" i="2"/>
  <c r="P39" i="2" s="1"/>
  <c r="E46" i="2"/>
  <c r="E29" i="2"/>
  <c r="E39" i="2" s="1"/>
  <c r="AC46" i="2"/>
  <c r="AC29" i="2"/>
  <c r="AC39" i="2" s="1"/>
  <c r="U46" i="2"/>
  <c r="U29" i="2"/>
  <c r="U39" i="2" s="1"/>
  <c r="AT39" i="2"/>
  <c r="AT29" i="2"/>
  <c r="AA46" i="2"/>
  <c r="AA29" i="2"/>
  <c r="AA39" i="2" s="1"/>
  <c r="M46" i="2"/>
  <c r="M29" i="2"/>
  <c r="M39" i="2" s="1"/>
  <c r="AQ39" i="2"/>
  <c r="AQ29" i="2"/>
  <c r="K46" i="2"/>
  <c r="K29" i="2"/>
  <c r="K39" i="2" s="1"/>
  <c r="S46" i="2"/>
  <c r="S29" i="2"/>
  <c r="S39" i="2" s="1"/>
  <c r="AJ39" i="2"/>
  <c r="AJ29" i="2"/>
  <c r="C39" i="2"/>
  <c r="AR46" i="2"/>
  <c r="AH46" i="2"/>
  <c r="AV46" i="2"/>
  <c r="AF46" i="2"/>
  <c r="AW46" i="2"/>
  <c r="AK46" i="2"/>
  <c r="F46" i="2"/>
  <c r="AY46" i="2"/>
  <c r="AS46" i="2"/>
  <c r="AL46" i="2"/>
  <c r="AG46" i="2"/>
  <c r="G46" i="2"/>
  <c r="AI46" i="2"/>
  <c r="AX46" i="2"/>
  <c r="AU46" i="2"/>
  <c r="AO46" i="2"/>
  <c r="AN46" i="2"/>
  <c r="AP46" i="2"/>
  <c r="AM46" i="2"/>
  <c r="AT46" i="2"/>
  <c r="AQ46" i="2"/>
  <c r="AJ46" i="2"/>
  <c r="B44" i="5"/>
  <c r="C24" i="3" s="1"/>
  <c r="E55" i="5"/>
  <c r="J55" i="5"/>
  <c r="AA55" i="5"/>
  <c r="H55" i="5"/>
  <c r="K55" i="5"/>
  <c r="U55" i="5"/>
  <c r="F55" i="5"/>
  <c r="D55" i="5"/>
  <c r="Y55" i="5"/>
  <c r="M55" i="5"/>
  <c r="W55" i="5"/>
  <c r="X55" i="5"/>
  <c r="L55" i="5"/>
  <c r="AB55" i="5"/>
  <c r="N55" i="5"/>
  <c r="G55" i="5"/>
  <c r="Q55" i="5"/>
  <c r="I55" i="5"/>
  <c r="AD55" i="5"/>
  <c r="T55" i="5"/>
  <c r="P55" i="5"/>
  <c r="V55" i="5"/>
  <c r="S55" i="5"/>
  <c r="O55" i="5"/>
  <c r="AE55" i="5"/>
  <c r="Z55" i="5"/>
  <c r="R55" i="5"/>
  <c r="AC55" i="5"/>
  <c r="D45" i="5"/>
  <c r="AP38" i="2"/>
  <c r="AT38" i="2"/>
  <c r="O38" i="2"/>
  <c r="AO38" i="2"/>
  <c r="AN38" i="2"/>
  <c r="AG38" i="2"/>
  <c r="AY38" i="2"/>
  <c r="AR38" i="2"/>
  <c r="T38" i="2"/>
  <c r="AX38" i="2"/>
  <c r="AQ38" i="2"/>
  <c r="AJ38" i="2"/>
  <c r="AM38" i="2"/>
  <c r="AI38" i="2"/>
  <c r="AS38" i="2"/>
  <c r="AV38" i="2"/>
  <c r="AF38" i="2"/>
  <c r="AW38" i="2"/>
  <c r="AK38" i="2"/>
  <c r="AD38" i="2"/>
  <c r="AU38" i="2"/>
  <c r="AL38" i="2"/>
  <c r="AH38" i="2"/>
  <c r="E63" i="2"/>
  <c r="AQ50" i="2"/>
  <c r="C62" i="2"/>
  <c r="AV63" i="2"/>
  <c r="AV50" i="2"/>
  <c r="AF63" i="2"/>
  <c r="AF50" i="2"/>
  <c r="AW63" i="2"/>
  <c r="AW50" i="2"/>
  <c r="AK63" i="2"/>
  <c r="AK50" i="2"/>
  <c r="AO63" i="2"/>
  <c r="AO50" i="2"/>
  <c r="AN63" i="2"/>
  <c r="AN50" i="2"/>
  <c r="AP63" i="2"/>
  <c r="AP50" i="2"/>
  <c r="AG63" i="2"/>
  <c r="AG50" i="2"/>
  <c r="AU63" i="2"/>
  <c r="AU50" i="2"/>
  <c r="K63" i="2"/>
  <c r="AM63" i="2"/>
  <c r="AM50" i="2"/>
  <c r="AC63" i="2"/>
  <c r="AT63" i="2"/>
  <c r="AT50" i="2"/>
  <c r="AA63" i="2"/>
  <c r="AL63" i="2"/>
  <c r="AL50" i="2"/>
  <c r="AH63" i="2"/>
  <c r="AH50" i="2"/>
  <c r="AR63" i="2"/>
  <c r="AR50" i="2"/>
  <c r="AI63" i="2"/>
  <c r="AI50" i="2"/>
  <c r="AS63" i="2"/>
  <c r="AS50" i="2"/>
  <c r="AX63" i="2"/>
  <c r="AX50" i="2"/>
  <c r="AY63" i="2"/>
  <c r="AY50" i="2"/>
  <c r="AE63" i="2"/>
  <c r="AJ62" i="2"/>
  <c r="AJ50" i="2"/>
  <c r="Z63" i="2"/>
  <c r="H63" i="2"/>
  <c r="W63" i="2"/>
  <c r="D63" i="2"/>
  <c r="F63" i="2"/>
  <c r="M63" i="2"/>
  <c r="AQ63" i="2"/>
  <c r="AB63" i="2"/>
  <c r="O63" i="2"/>
  <c r="G63" i="2"/>
  <c r="N63" i="2"/>
  <c r="Y63" i="2"/>
  <c r="V63" i="2"/>
  <c r="L63" i="2"/>
  <c r="Q63" i="2"/>
  <c r="J63" i="2"/>
  <c r="AD63" i="2"/>
  <c r="S63" i="2"/>
  <c r="AJ63" i="2"/>
  <c r="T63" i="2"/>
  <c r="I63" i="2"/>
  <c r="R63" i="2"/>
  <c r="P63" i="2"/>
  <c r="U63" i="2"/>
  <c r="X63" i="2"/>
  <c r="AQ62" i="2"/>
  <c r="AL62" i="2"/>
  <c r="AH62" i="2"/>
  <c r="AT62" i="2"/>
  <c r="AV62" i="2"/>
  <c r="AO62" i="2"/>
  <c r="AM62" i="2"/>
  <c r="AF62" i="2"/>
  <c r="AW62" i="2"/>
  <c r="AK62" i="2"/>
  <c r="AN62" i="2"/>
  <c r="AP62" i="2"/>
  <c r="AG62" i="2"/>
  <c r="AY62" i="2"/>
  <c r="AR62" i="2"/>
  <c r="AI62" i="2"/>
  <c r="AS62" i="2"/>
  <c r="AX62" i="2"/>
  <c r="AU62" i="2"/>
  <c r="R38" i="2" l="1"/>
  <c r="O49" i="2"/>
  <c r="AB38" i="2"/>
  <c r="J49" i="2"/>
  <c r="I49" i="2"/>
  <c r="S38" i="2"/>
  <c r="S49" i="2" s="1"/>
  <c r="S50" i="2" s="1"/>
  <c r="U38" i="2"/>
  <c r="U49" i="2" s="1"/>
  <c r="U50" i="2" s="1"/>
  <c r="V49" i="2"/>
  <c r="V50" i="2" s="1"/>
  <c r="Z49" i="2"/>
  <c r="Z50" i="2" s="1"/>
  <c r="F49" i="2"/>
  <c r="AB49" i="2"/>
  <c r="AB50" i="2" s="1"/>
  <c r="AD49" i="2"/>
  <c r="AD50" i="2" s="1"/>
  <c r="T49" i="2"/>
  <c r="T50" i="2" s="1"/>
  <c r="Y49" i="2"/>
  <c r="Y50" i="2" s="1"/>
  <c r="X49" i="2"/>
  <c r="R49" i="2"/>
  <c r="R50" i="2" s="1"/>
  <c r="E38" i="2"/>
  <c r="E49" i="2" s="1"/>
  <c r="M38" i="2"/>
  <c r="M49" i="2" s="1"/>
  <c r="M50" i="2" s="1"/>
  <c r="Q38" i="2"/>
  <c r="Q49" i="2" s="1"/>
  <c r="Q50" i="2" s="1"/>
  <c r="K38" i="2"/>
  <c r="K49" i="2" s="1"/>
  <c r="K50" i="2" s="1"/>
  <c r="N38" i="2"/>
  <c r="N49" i="2" s="1"/>
  <c r="N50" i="2" s="1"/>
  <c r="L38" i="2"/>
  <c r="L49" i="2" s="1"/>
  <c r="L50" i="2" s="1"/>
  <c r="W38" i="2"/>
  <c r="W49" i="2" s="1"/>
  <c r="W50" i="2" s="1"/>
  <c r="D38" i="2"/>
  <c r="D49" i="2" s="1"/>
  <c r="D50" i="2" s="1"/>
  <c r="H38" i="2"/>
  <c r="H49" i="2" s="1"/>
  <c r="H50" i="2" s="1"/>
  <c r="P38" i="2"/>
  <c r="P49" i="2" s="1"/>
  <c r="P50" i="2" s="1"/>
  <c r="B29" i="2"/>
  <c r="V39" i="2"/>
  <c r="Y39" i="2"/>
  <c r="F39" i="2"/>
  <c r="Z39" i="2"/>
  <c r="AE38" i="2"/>
  <c r="AE49" i="2" s="1"/>
  <c r="AE50" i="2" s="1"/>
  <c r="J39" i="2"/>
  <c r="X39" i="2"/>
  <c r="I39" i="2"/>
  <c r="G38" i="2"/>
  <c r="G49" i="2" s="1"/>
  <c r="G50" i="2" s="1"/>
  <c r="AA38" i="2"/>
  <c r="AA49" i="2" s="1"/>
  <c r="AA50" i="2" s="1"/>
  <c r="AC38" i="2"/>
  <c r="AC49" i="2" s="1"/>
  <c r="O50" i="2"/>
  <c r="J50" i="2"/>
  <c r="L46" i="5"/>
  <c r="T46" i="5"/>
  <c r="X46" i="5"/>
  <c r="I46" i="5"/>
  <c r="Q46" i="5"/>
  <c r="AA46" i="5"/>
  <c r="W46" i="5"/>
  <c r="Z46" i="5"/>
  <c r="B45" i="5"/>
  <c r="G46" i="5"/>
  <c r="Y46" i="5"/>
  <c r="N46" i="5"/>
  <c r="V46" i="5"/>
  <c r="O46" i="5"/>
  <c r="AB46" i="5"/>
  <c r="K46" i="5"/>
  <c r="S46" i="5"/>
  <c r="E46" i="5"/>
  <c r="U46" i="5"/>
  <c r="AE46" i="5"/>
  <c r="AD46" i="5"/>
  <c r="D46" i="5"/>
  <c r="P46" i="5"/>
  <c r="F46" i="5"/>
  <c r="AC46" i="5"/>
  <c r="R46" i="5"/>
  <c r="H46" i="5"/>
  <c r="J46" i="5"/>
  <c r="M46" i="5"/>
  <c r="X50" i="2"/>
  <c r="F50" i="2"/>
  <c r="I50" i="2"/>
  <c r="C50" i="2"/>
  <c r="C51" i="2" s="1"/>
  <c r="B63" i="2"/>
  <c r="B14" i="3" s="1"/>
  <c r="B46" i="2"/>
  <c r="B23" i="3" s="1"/>
  <c r="B46" i="5" l="1"/>
  <c r="B47" i="5" s="1"/>
  <c r="B12" i="3" s="1"/>
  <c r="B38" i="2"/>
  <c r="B22" i="3" s="1"/>
  <c r="B39" i="2"/>
  <c r="B28" i="3" s="1"/>
  <c r="AC50" i="2"/>
  <c r="D62" i="2"/>
  <c r="AG51" i="2"/>
  <c r="AW51" i="2"/>
  <c r="AP51" i="2"/>
  <c r="AT51" i="2"/>
  <c r="AY51" i="2"/>
  <c r="AH51" i="2"/>
  <c r="AU51" i="2"/>
  <c r="AJ51" i="2"/>
  <c r="AK51" i="2"/>
  <c r="AI51" i="2"/>
  <c r="AR51" i="2"/>
  <c r="AX51" i="2"/>
  <c r="AN51" i="2"/>
  <c r="AV51" i="2"/>
  <c r="AL51" i="2"/>
  <c r="AQ51" i="2"/>
  <c r="AS51" i="2"/>
  <c r="AF51" i="2"/>
  <c r="AO51" i="2"/>
  <c r="AM51" i="2"/>
  <c r="E50" i="2" l="1"/>
  <c r="B50" i="2" s="1"/>
  <c r="AB62" i="2"/>
  <c r="X62" i="2"/>
  <c r="S62" i="2"/>
  <c r="O62" i="2"/>
  <c r="N62" i="2"/>
  <c r="AD62" i="2"/>
  <c r="M62" i="2"/>
  <c r="AC62" i="2"/>
  <c r="E62" i="2"/>
  <c r="R62" i="2"/>
  <c r="J62" i="2"/>
  <c r="F62" i="2"/>
  <c r="B49" i="2"/>
  <c r="B24" i="3" s="1"/>
  <c r="I62" i="2"/>
  <c r="T62" i="2"/>
  <c r="G62" i="2"/>
  <c r="H62" i="2"/>
  <c r="P62" i="2"/>
  <c r="K62" i="2"/>
  <c r="Y62" i="2"/>
  <c r="W62" i="2"/>
  <c r="U62" i="2"/>
  <c r="V62" i="2"/>
  <c r="L62" i="2"/>
  <c r="Q62" i="2"/>
  <c r="Z62" i="2"/>
  <c r="AA62" i="2"/>
  <c r="AE62" i="2"/>
  <c r="D51" i="2"/>
  <c r="B25" i="3" l="1"/>
  <c r="Q51" i="2"/>
  <c r="E51" i="2"/>
  <c r="T51" i="2"/>
  <c r="X51" i="2"/>
  <c r="AE51" i="2"/>
  <c r="I51" i="2"/>
  <c r="W51" i="2"/>
  <c r="K51" i="2"/>
  <c r="H51" i="2"/>
  <c r="R51" i="2"/>
  <c r="Y51" i="2"/>
  <c r="J51" i="2"/>
  <c r="AD51" i="2"/>
  <c r="M51" i="2"/>
  <c r="Z51" i="2"/>
  <c r="V51" i="2"/>
  <c r="U51" i="2"/>
  <c r="L51" i="2"/>
  <c r="AB51" i="2"/>
  <c r="G51" i="2"/>
  <c r="O51" i="2"/>
  <c r="P51" i="2"/>
  <c r="AC51" i="2"/>
  <c r="AA51" i="2"/>
  <c r="F51" i="2"/>
  <c r="N51" i="2"/>
  <c r="S51" i="2"/>
  <c r="B51" i="2" l="1"/>
  <c r="B52" i="2" s="1"/>
  <c r="B11" i="3" s="1"/>
  <c r="B13" i="3" s="1"/>
  <c r="B16" i="3" l="1"/>
  <c r="B26" i="3" s="1"/>
  <c r="B29" i="3"/>
</calcChain>
</file>

<file path=xl/sharedStrings.xml><?xml version="1.0" encoding="utf-8"?>
<sst xmlns="http://schemas.openxmlformats.org/spreadsheetml/2006/main" count="171" uniqueCount="116">
  <si>
    <t>Berechnung der Finanzierungslücke - Tatsächliches Szenario</t>
  </si>
  <si>
    <t>Zellen enthalten integrierte Formeln und Verknüpfungen - nicht ändern</t>
  </si>
  <si>
    <t>LEGENDE</t>
  </si>
  <si>
    <t>Zellen enthalten integrierte Formeln, können aber geändert werden</t>
  </si>
  <si>
    <t>Zellen benötigen Eingabedaten</t>
  </si>
  <si>
    <t>WACC (gewichteter durchschnittlicher Kapitalkostensatz)</t>
  </si>
  <si>
    <t>Allgemeine Angaben</t>
  </si>
  <si>
    <t>Berechnung Barwert des tatsächlichen Szenarios</t>
  </si>
  <si>
    <t>Gesamt</t>
  </si>
  <si>
    <t>Gesamtkosten</t>
  </si>
  <si>
    <t>Gesamteinnahmen</t>
  </si>
  <si>
    <t>Kosten (in Euro)</t>
  </si>
  <si>
    <t>Verkäufe / Einnahmen (in Euro)</t>
  </si>
  <si>
    <t>Finanzierung (in Euro)</t>
  </si>
  <si>
    <t>Darlehen / Kredite</t>
  </si>
  <si>
    <t>→ davon staatliche Beihilfe</t>
  </si>
  <si>
    <t>Steuersatz</t>
  </si>
  <si>
    <t>KATEGORIE VORHABEN</t>
  </si>
  <si>
    <t>Eigenkapital</t>
  </si>
  <si>
    <t>Cash-Flows</t>
  </si>
  <si>
    <t>Summe der diskontierten Cash-Flows</t>
  </si>
  <si>
    <t>Jahr der Inbetriebnahme</t>
  </si>
  <si>
    <t>Kapitalwert des kontrafaktischen Szenarios</t>
  </si>
  <si>
    <t xml:space="preserve">Berechnung der Finanzierungslücke für den Bau und die Modernisierung von leitungsgebundenen Infrastrukturen </t>
  </si>
  <si>
    <t>Antragsteller:</t>
  </si>
  <si>
    <t xml:space="preserve">Datum: </t>
  </si>
  <si>
    <t>Effektive Verzinsung des Fremdkapitals (in Prozent)</t>
  </si>
  <si>
    <t>Fremdkapital</t>
  </si>
  <si>
    <r>
      <t>r</t>
    </r>
    <r>
      <rPr>
        <vertAlign val="subscript"/>
        <sz val="11"/>
        <color theme="1"/>
        <rFont val="Calibri"/>
        <family val="2"/>
        <scheme val="minor"/>
      </rPr>
      <t>EK</t>
    </r>
  </si>
  <si>
    <r>
      <t>r</t>
    </r>
    <r>
      <rPr>
        <vertAlign val="subscript"/>
        <sz val="11"/>
        <color theme="1"/>
        <rFont val="Calibri"/>
        <family val="2"/>
        <scheme val="minor"/>
      </rPr>
      <t>FK</t>
    </r>
  </si>
  <si>
    <t>Kategorie</t>
  </si>
  <si>
    <t>Allgemein</t>
  </si>
  <si>
    <t xml:space="preserve">Zusammenfassung Berechnung der Finanzierungslücke </t>
  </si>
  <si>
    <t>Finanzierungslücke</t>
  </si>
  <si>
    <t>Betrag in EUR</t>
  </si>
  <si>
    <t>Wichtigste Parameter</t>
  </si>
  <si>
    <t>Summe Kosten</t>
  </si>
  <si>
    <t>Summe Einnahmen</t>
  </si>
  <si>
    <t>Summe Cash-flows</t>
  </si>
  <si>
    <t>WACC</t>
  </si>
  <si>
    <t>Projekt:</t>
  </si>
  <si>
    <t>c) Kosten für den Erwerb/Bau von Infrastruktur, Gebäuden und Grundstücken</t>
  </si>
  <si>
    <t>Summe max. förderfähige Kosten</t>
  </si>
  <si>
    <t>Betrag der Förderung</t>
  </si>
  <si>
    <t>Kontrafaktisches Szenario</t>
  </si>
  <si>
    <t xml:space="preserve">AfA </t>
  </si>
  <si>
    <r>
      <t>Zinssatz r</t>
    </r>
    <r>
      <rPr>
        <b/>
        <vertAlign val="subscript"/>
        <sz val="11"/>
        <color theme="1"/>
        <rFont val="Calibri"/>
        <family val="2"/>
        <scheme val="minor"/>
      </rPr>
      <t>EK</t>
    </r>
  </si>
  <si>
    <t>Diese Vorlage ist für Projekte bestimmt, die nach der Allgemeinen Freistellungsverordnung (AGVO) gemäß den Art. 43, 46 und 48 gefördert werden.
Art. 43 AGVO: Betriebsbeihilfen zur Förderung von erneuerbaren Energien und erneuerbarem Wasserstoff im Rahmen von kleinen Vorhaben und von Erneuerbare-Energie-Gemeinschaften
Art. 46 AGVO: Investitionsbeihilfen für energieeffiziente Fernwärme und/oder Fernkälte
Art. 48 AGVO: Investitionsbeihilfen für Energieinfrastrukturen</t>
  </si>
  <si>
    <t>Höchstzulässiger Fördersatz (Beihilfeintensität)</t>
  </si>
  <si>
    <t>Der Kalkulationszinssatz basiert auf den geschätzten gewichteten durchschnittlichen Kapitalkosten (WACC) und berücksichtigt Wagnis und Gewinn für das eingesetzte Eigenkapital.</t>
  </si>
  <si>
    <t>Hinweise zur Anwendung</t>
  </si>
  <si>
    <t xml:space="preserve">sonstige Zuschüsse </t>
  </si>
  <si>
    <t>Kassenbestand</t>
  </si>
  <si>
    <t>Sonstige staatliche Beihilfen</t>
  </si>
  <si>
    <t>Summe sonstige staatliche Beihilfen</t>
  </si>
  <si>
    <r>
      <t>r</t>
    </r>
    <r>
      <rPr>
        <b/>
        <vertAlign val="subscript"/>
        <sz val="11"/>
        <color theme="1"/>
        <rFont val="Calibri"/>
        <family val="2"/>
        <scheme val="minor"/>
      </rPr>
      <t>EK-Altanlagen</t>
    </r>
  </si>
  <si>
    <t>Tatsächl. SZ</t>
  </si>
  <si>
    <t>Kontraf. SZ</t>
  </si>
  <si>
    <t>Restwert des Anlagevermögens am Ende des Betrachtungszeitraums</t>
  </si>
  <si>
    <t xml:space="preserve">Die Finanzierungslücke entspricht den Nettomehrkosten eines förderfähigen Vorhabens (tatsächliches Szenario) gegenüber einem alternativen Szenario (kontrafaktisches Szenario), das der Antragsteller aller Wahrscheinlichkeit nach ohne Beihilfe durchführen würde. Für beide Szenarien wird die Differenz zwischen den erwirtschafteten Einnahmen und den Kosten (einschließlich Investitionen und Betrieb) über die gesamte Lebensdauer des Vorhabens ermittelt. Durch Abzinsung dieser künftigen Zahlungsströme mit den geschätzten gewichteten durchschnittlichen Kapitalkosten (weighted average cost of capital –  WACC) wird der Kapitalwert (net present value - NPV) zum Zeitpunkt der Antragstellung errechnet. Die Finanzierungslücke ergibt sich aus der Differenz zwischen den Kapitalwerten des Kontrafaktischen und des tatsächlichen Szenarios.  </t>
  </si>
  <si>
    <t>AGVO-Art.</t>
  </si>
  <si>
    <t>Fördersatz</t>
  </si>
  <si>
    <t>Infrastruktur Wasserstoff (Art. 48 AGVO)</t>
  </si>
  <si>
    <t>Erzeugungsanlagen und Speicher für Fernwärme/Fernkälte (Art. 46 AGVO)</t>
  </si>
  <si>
    <t>Verteilnetz für Fernwärme/Fernkälte (Art. 46 AGVO)</t>
  </si>
  <si>
    <t>Infrastruktur Strom (Art. 48 AGVO)</t>
  </si>
  <si>
    <t>Infrastruktur Gas, außer Wasserstoff (Art. 48 AGVO)</t>
  </si>
  <si>
    <t>Förderung erneuerbare Energien/Wasserstoff, kleine Vorhaben und Erneuerbare-Energie-Gemeinschaften (Art. 43 AGVO)</t>
  </si>
  <si>
    <t>a) Investitionen in materielle Vermögenswerte</t>
  </si>
  <si>
    <t>b) Investitionen in immaterielle Vermögenswerte</t>
  </si>
  <si>
    <t>d) Kosten Sachverständigen-, Planungs-, Beratungsleistungen</t>
  </si>
  <si>
    <t>Zahlungsströme (Cash-Flows, in Euro)</t>
  </si>
  <si>
    <t xml:space="preserve">   davon förderfähige Kosten (ohne indirekte Ausgaben)</t>
  </si>
  <si>
    <t>Diskontierte (abgezinste) Cash-Flows</t>
  </si>
  <si>
    <t>Kapitalwert des tatsächlichen Szenarios (Deckungslücke)</t>
  </si>
  <si>
    <t>WACC für Altanlagen</t>
  </si>
  <si>
    <t>Kontraf. SZ Altanlagen</t>
  </si>
  <si>
    <t>Letztes Betrachtungsjahr (aus "Tatsächliches Szenario")</t>
  </si>
  <si>
    <t>Betrachtungsjahr (aus "Tatsächliches Szenario")</t>
  </si>
  <si>
    <t>Neuinvestition</t>
  </si>
  <si>
    <t>Tatsächliches Szenario</t>
  </si>
  <si>
    <t>Bei (befristetem) Weiterbetrieb Altanlage: Jahr der Neuinvestition</t>
  </si>
  <si>
    <t>Nummer der Vorhabenskategorie (aus "Deckblatt")</t>
  </si>
  <si>
    <t>Letztes Betrachtungsjahr (entspricht letztem Jahr der Abschreibung)</t>
  </si>
  <si>
    <t>Nebenrechnung (wird evtl. für den Antragsteller ausgeblendet)</t>
  </si>
  <si>
    <t xml:space="preserve">Finanzierungslücke </t>
  </si>
  <si>
    <t>Betrachtungsjahr (Basisjahr, Jahr der Antragstellung)</t>
  </si>
  <si>
    <t>Förderfähige Kosten:</t>
  </si>
  <si>
    <t>Nichtförderfähige Kosten:</t>
  </si>
  <si>
    <t>e) Eigenleistungen</t>
  </si>
  <si>
    <t>f) Kosten für Betrieb und Instandhaltung</t>
  </si>
  <si>
    <t xml:space="preserve">g) Personal-/Verwaltungskosten </t>
  </si>
  <si>
    <t>h) Sonstige Kosten</t>
  </si>
  <si>
    <t>Minimum Kassenbestand</t>
  </si>
  <si>
    <t>Förderbetrag deckt Minimum Kassenbestand</t>
  </si>
  <si>
    <t>Kapitalwert des tatsächlichen Szenarios</t>
  </si>
  <si>
    <t>Kategorie (Nummer der Vorhabenskategorie siehe Tabelle rechts):</t>
  </si>
  <si>
    <t>Höchstzulässiger Fördersatz laut Förderrichtlinie (in Prozent)</t>
  </si>
  <si>
    <t>e) Indirekte Ausgaben pauschal 7% (Projektkoordinierung und-betreuung)</t>
  </si>
  <si>
    <t>f) Eigenleistungen</t>
  </si>
  <si>
    <t>g) Kosten für den Erwerb/Bau von Infrastruktur, Gebäuden und Grundstücken</t>
  </si>
  <si>
    <t>h) Kosten für Betrieb und Instandsetzung</t>
  </si>
  <si>
    <t xml:space="preserve">i) Personal-/Verwaltungskosten </t>
  </si>
  <si>
    <t>j) Sonstige Kosten</t>
  </si>
  <si>
    <t>Anteil Finanzierungslücke an max. förderfähigen Kosten</t>
  </si>
  <si>
    <t>a) Absatzmenge</t>
  </si>
  <si>
    <t xml:space="preserve">     Preis pro Einheit</t>
  </si>
  <si>
    <t>b) Einnahmen des Projektes</t>
  </si>
  <si>
    <t>c) Sonstige Einnahmen</t>
  </si>
  <si>
    <t>Version: 1/2023 SMEKUL</t>
  </si>
  <si>
    <t>Wirtschaftliche Lebensdauer (Abschreibungsfrist)</t>
  </si>
  <si>
    <t>Für das kontrafaktische Szenario sind folgende Varianten möglich:
1)   es gibt kein alternatives Szenario
2)   die bestehenden Anlagen werden weiterbetrieben, die Investition wird zu einem späteren Zeitpunkt getätigt
3)   es gibt eine alternative, weniger umweltfreundliche Neuinvestition ohne Förderung
Die Wahl des kontrafaktischen Szenarios ist in der Vorhabensbeschreibung ausführlich zu begründen.</t>
  </si>
  <si>
    <t>Der zu betrachtende Zeitraum für die Ermittlung der Finanzierungslücke orientiert sich an der wirtschaftlichen Lebensdauer. Die EU erkennt diesbezüglich die in Deutschland geltenden steuerlichen Abschreibungsfristen als Berechnungsgrundlage an. Positive oder negative Abweichungen von den vorgegebenen Abschreibungsfristen sind in der Vorhabensbeschreibung ausführlich zu begründen.</t>
  </si>
  <si>
    <r>
      <t xml:space="preserve">Informationen/Eingaben sind in die die GRAU markierten Zellen einzutragen. ROT markierte Zellen enthalten integrierte Formeln, die vom Antragsteller geändert werden können. Eingebaute Formeln und Verknüpfungen sind GELB hervorgehoben. </t>
    </r>
    <r>
      <rPr>
        <b/>
        <sz val="11"/>
        <color rgb="FFFF0000"/>
        <rFont val="Calibri"/>
        <family val="2"/>
        <scheme val="minor"/>
      </rPr>
      <t>Gelbe Zellen sind gesperrt und können nicht geändert werden</t>
    </r>
    <r>
      <rPr>
        <sz val="11"/>
        <color theme="1"/>
        <rFont val="Calibri"/>
        <family val="2"/>
        <scheme val="minor"/>
      </rPr>
      <t>.</t>
    </r>
  </si>
  <si>
    <t>Zur Ermittlung der Finanzierungslücke werden förderfähige und nicht förderfähige Kostenpositionen einbezogen, wie z.B. Personalkosten und sämtliche für den Betrieb der Anlage erforderliche Kosten, die von der Förderung ausgenommen sind.  Somit ergibt sich eine Differenz zwischen den Gesamtkosten des Vorhabens und den förderfähigen Gesamtkosten. Für die Ermittlung des Förderbetrags werden beide Werte herangezogen und davon das Minimum gewählt.
Die Kostenpositionen sind zusammengefasst. Die Auflistung einzelner Kosten erfolgt separat in der Vorhabensbeschreibung.</t>
  </si>
  <si>
    <t xml:space="preserve">Für die Ermittlung der Gesamtkosten werden alle Kosten für das Vorhaben vor Abzug von Steuern und sonstigen Abgaben herangezogen. Auf die Kosten erhobene erstattungsfähige Mehrwertsteuer und die Abschreibungen werden nicht berücksichtigt.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</si>
</sst>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5" formatCode="#,##0\ &quot;€&quot;;\-#,##0\ &quot;€&quot;"/>
    <numFmt numFmtId="44" formatCode="_-* #,##0.00\ &quot;€&quot;_-;\-* #,##0.00\ &quot;€&quot;_-;_-* &quot;-&quot;??\ &quot;€&quot;_-;_-@_-"/>
    <numFmt numFmtId="43" formatCode="_-* #,##0.00_-;\-* #,##0.00_-;_-* &quot;-&quot;??_-;_-@_-"/>
    <numFmt numFmtId="164" formatCode="_(&quot;$&quot;* #,##0.00_);_(&quot;$&quot;* \(#,##0.00\);_(&quot;$&quot;* &quot;-&quot;??_);_(@_)"/>
    <numFmt numFmtId="165" formatCode="#,##0;\-#,##0;"/>
    <numFmt numFmtId="166" formatCode="0.0%"/>
    <numFmt numFmtId="167" formatCode="0;\-0;"/>
    <numFmt numFmtId="168" formatCode="#,##0.00;\-#,##0.00;"/>
    <numFmt numFmtId="169" formatCode="0%;\-0%;"/>
    <numFmt numFmtId="170" formatCode="0.0%;\-0.0%;"/>
    <numFmt numFmtId="171" formatCode="0.00%;\-0.00%;"/>
    <numFmt numFmtId="172" formatCode="\+0;\-0;"/>
    <numFmt numFmtId="173" formatCode="\+#,##0;\-#,##0;"/>
    <numFmt numFmtId="174" formatCode="\+#,##0.00;\-#,##0.00;"/>
    <numFmt numFmtId="175" formatCode="\+0%;\-0%;"/>
    <numFmt numFmtId="176" formatCode="\+0.0%;\-0.0%;"/>
    <numFmt numFmtId="177" formatCode="\+0.00%;\-0.00%;"/>
    <numFmt numFmtId="178" formatCode="dd\-mm\-yyyy"/>
    <numFmt numFmtId="179" formatCode="mmmm\ yyyy"/>
    <numFmt numFmtId="180" formatCode="dd\-mm\-yy"/>
    <numFmt numFmtId="181" formatCode="0.00&quot; %&quot;;\-0.00&quot; %&quot;;"/>
    <numFmt numFmtId="182" formatCode="_-* #,##0&quot; $&quot;_-;\-* #,##0&quot; $&quot;_-;_-* &quot;-&quot;&quot; $&quot;_-;_-@_-"/>
    <numFmt numFmtId="183" formatCode="_-* #,##0&quot; £&quot;_-;\-* #,##0&quot; £&quot;_-;_-* &quot;-&quot;&quot; £&quot;_-;_-@_-"/>
    <numFmt numFmtId="184" formatCode="0.0"/>
    <numFmt numFmtId="185" formatCode="0.00;\-0.00;"/>
    <numFmt numFmtId="186" formatCode="\+0.00;\-0.00;"/>
    <numFmt numFmtId="187" formatCode="0;[Red]\-0;"/>
    <numFmt numFmtId="188" formatCode="#,##0;[Red]\-#,##0;"/>
    <numFmt numFmtId="189" formatCode="0.00;[Red]\-0.00;"/>
    <numFmt numFmtId="190" formatCode="#,##0.00;[Red]\-#,##0.00;"/>
    <numFmt numFmtId="191" formatCode="0%;[Red]\-0%;"/>
    <numFmt numFmtId="192" formatCode="0.0%;[Red]\-0.0%;"/>
    <numFmt numFmtId="193" formatCode="0.00%;[Red]\-0.00%;"/>
    <numFmt numFmtId="194" formatCode="_-* #,##0&quot; DM&quot;_-;\-* #,##0&quot; DM&quot;_-;_-* &quot;-&quot;&quot; DM&quot;_-;_-@_-"/>
    <numFmt numFmtId="195" formatCode="_-* #,##0.00\ [$€-1]_-;\-* #,##0.00\ [$€-1]_-;_-* &quot;-&quot;??\ [$€-1]_-"/>
    <numFmt numFmtId="196" formatCode="_-* #,##0.00\ [$€]_-;\-* #,##0.00\ [$€]_-;_-* &quot;-&quot;??\ [$€]_-;_-@_-"/>
    <numFmt numFmtId="197" formatCode="0&quot; jours&quot;;\-0&quot; jours&quot;;&quot;- jours&quot;"/>
    <numFmt numFmtId="198" formatCode="#,##0&quot; kF&quot;;\-#,##0&quot; kF&quot;;&quot;- kF&quot;;_-@_-"/>
    <numFmt numFmtId="199" formatCode="[&lt;0]\ &quot;0&quot;;#,###"/>
    <numFmt numFmtId="200" formatCode="#,##0&quot; h&quot;"/>
    <numFmt numFmtId="201" formatCode="\$#,##0.00;[Red]\-\$#,##0.00"/>
    <numFmt numFmtId="202" formatCode="\$#,##0\ ;\(\$#,##0\)"/>
    <numFmt numFmtId="203" formatCode="mmm&quot; &quot;yy"/>
    <numFmt numFmtId="204" formatCode="#,##0.0&quot; déf/kLoc&quot;"/>
    <numFmt numFmtId="205" formatCode="#,##0.0&quot; h/déf&quot;"/>
    <numFmt numFmtId="206" formatCode="_-* #,##0.00\ _F_-;\-* #,##0.00\ _F_-;_-* &quot;-&quot;??\ _F_-;_-@_-"/>
    <numFmt numFmtId="207" formatCode="0.00_)"/>
    <numFmt numFmtId="208" formatCode="??0&quot; %&quot;"/>
    <numFmt numFmtId="209" formatCode="#,##0.00;[Red]\-#,##0.00;&quot;-&quot;??"/>
    <numFmt numFmtId="210" formatCode="_-* #,##0.00\ _€_-;\-* #,##0.00\ _€_-;_-* &quot;-&quot;??\ _€_-;_-@_-"/>
    <numFmt numFmtId="211" formatCode="#.#0&quot;M&quot;"/>
  </numFmts>
  <fonts count="73">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0"/>
      <color theme="1"/>
      <name val="Arial"/>
      <family val="2"/>
    </font>
    <font>
      <sz val="11"/>
      <name val="Calibri"/>
      <family val="2"/>
      <scheme val="minor"/>
    </font>
    <font>
      <u/>
      <sz val="11"/>
      <color theme="1"/>
      <name val="Calibri"/>
      <family val="2"/>
      <scheme val="minor"/>
    </font>
    <font>
      <b/>
      <sz val="1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color rgb="FF006100"/>
      <name val="Arial"/>
      <family val="2"/>
    </font>
    <font>
      <sz val="10"/>
      <color rgb="FF9C0006"/>
      <name val="Arial"/>
      <family val="2"/>
    </font>
    <font>
      <b/>
      <sz val="11"/>
      <color rgb="FFFF0000"/>
      <name val="Calibri"/>
      <family val="2"/>
      <scheme val="minor"/>
    </font>
    <font>
      <strike/>
      <sz val="11"/>
      <color theme="1"/>
      <name val="Calibri"/>
      <family val="2"/>
      <scheme val="minor"/>
    </font>
    <font>
      <vertAlign val="subscript"/>
      <sz val="11"/>
      <color theme="1"/>
      <name val="Calibri"/>
      <family val="2"/>
      <scheme val="minor"/>
    </font>
    <font>
      <sz val="11"/>
      <color theme="0"/>
      <name val="Calibri"/>
      <family val="2"/>
      <scheme val="minor"/>
    </font>
    <font>
      <u/>
      <sz val="11"/>
      <color rgb="FFFF0000"/>
      <name val="Calibri"/>
      <family val="2"/>
      <scheme val="minor"/>
    </font>
    <font>
      <b/>
      <vertAlign val="subscript"/>
      <sz val="11"/>
      <color theme="1"/>
      <name val="Calibri"/>
      <family val="2"/>
      <scheme val="minor"/>
    </font>
    <font>
      <strike/>
      <sz val="11"/>
      <color rgb="FFFF0000"/>
      <name val="Calibri"/>
      <family val="2"/>
      <scheme val="minor"/>
    </font>
    <font>
      <b/>
      <strike/>
      <sz val="11"/>
      <color theme="1"/>
      <name val="Calibri"/>
      <family val="2"/>
      <scheme val="minor"/>
    </font>
    <font>
      <sz val="11"/>
      <color rgb="FF0070C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theme="8" tint="0.79998168889431442"/>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65"/>
        <bgColor indexed="64"/>
      </patternFill>
    </fill>
    <fill>
      <patternFill patternType="lightUp"/>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theme="3" tint="0.59996337778862885"/>
        <bgColor indexed="64"/>
      </patternFill>
    </fill>
    <fill>
      <patternFill patternType="solid">
        <fgColor theme="7" tint="0.79998168889431442"/>
        <bgColor indexed="64"/>
      </patternFill>
    </fill>
    <fill>
      <patternFill patternType="solid">
        <fgColor rgb="FF0070C0"/>
        <bgColor indexed="64"/>
      </patternFill>
    </fill>
    <fill>
      <patternFill patternType="solid">
        <fgColor theme="8"/>
        <bgColor indexed="64"/>
      </patternFill>
    </fill>
    <fill>
      <patternFill patternType="solid">
        <fgColor rgb="FFFFCCCC"/>
        <bgColor indexed="64"/>
      </patternFill>
    </fill>
  </fills>
  <borders count="46">
    <border>
      <left/>
      <right/>
      <top/>
      <bottom/>
      <diagonal/>
    </border>
    <border>
      <left style="thin">
        <color rgb="FFB2B2B2"/>
      </left>
      <right style="thin">
        <color rgb="FFB2B2B2"/>
      </right>
      <top style="thin">
        <color rgb="FFB2B2B2"/>
      </top>
      <bottom style="thin">
        <color rgb="FFB2B2B2"/>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indexed="64"/>
      </top>
      <bottom/>
      <diagonal/>
    </border>
    <border>
      <left/>
      <right/>
      <top style="thin">
        <color indexed="64"/>
      </top>
      <bottom/>
      <diagonal/>
    </border>
    <border>
      <left style="thin">
        <color auto="1"/>
      </left>
      <right/>
      <top style="thin">
        <color indexed="64"/>
      </top>
      <bottom style="thin">
        <color auto="1"/>
      </bottom>
      <diagonal/>
    </border>
    <border>
      <left/>
      <right/>
      <top style="thin">
        <color indexed="64"/>
      </top>
      <bottom style="thin">
        <color auto="1"/>
      </bottom>
      <diagonal/>
    </border>
    <border>
      <left style="thin">
        <color auto="1"/>
      </left>
      <right/>
      <top style="thin">
        <color auto="1"/>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indexed="64"/>
      </top>
      <bottom/>
      <diagonal/>
    </border>
    <border>
      <left/>
      <right/>
      <top style="thin">
        <color indexed="64"/>
      </top>
      <bottom/>
      <diagonal/>
    </border>
    <border>
      <left/>
      <right style="thin">
        <color auto="1"/>
      </right>
      <top/>
      <bottom style="thin">
        <color auto="1"/>
      </bottom>
      <diagonal/>
    </border>
  </borders>
  <cellStyleXfs count="961">
    <xf numFmtId="0" fontId="0" fillId="0" borderId="0"/>
    <xf numFmtId="0" fontId="9" fillId="0" borderId="0"/>
    <xf numFmtId="4" fontId="11" fillId="0" borderId="0" applyFont="0" applyFill="0" applyBorder="0" applyAlignment="0" applyProtection="0"/>
    <xf numFmtId="168" fontId="11" fillId="0" borderId="0" applyFont="0" applyFill="0" applyBorder="0" applyAlignment="0" applyProtection="0"/>
    <xf numFmtId="1" fontId="11" fillId="0" borderId="0" applyFont="0" applyFill="0" applyBorder="0" applyAlignment="0" applyProtection="0"/>
    <xf numFmtId="181" fontId="11" fillId="0" borderId="0" applyFont="0" applyFill="0" applyBorder="0" applyAlignment="0" applyProtection="0"/>
    <xf numFmtId="171" fontId="11" fillId="0" borderId="0" applyFont="0" applyFill="0" applyBorder="0" applyAlignment="0" applyProtection="0"/>
    <xf numFmtId="1" fontId="11" fillId="0" borderId="0" applyFont="0" applyFill="0" applyBorder="0" applyAlignment="0" applyProtection="0"/>
    <xf numFmtId="3" fontId="11" fillId="0" borderId="0" applyFont="0" applyFill="0" applyBorder="0" applyAlignment="0" applyProtection="0"/>
    <xf numFmtId="4" fontId="11" fillId="0" borderId="0" applyFont="0" applyFill="0" applyBorder="0" applyAlignment="0" applyProtection="0"/>
    <xf numFmtId="9" fontId="11" fillId="0" borderId="0" applyFont="0" applyFill="0" applyBorder="0" applyAlignment="0" applyProtection="0"/>
    <xf numFmtId="166" fontId="11" fillId="0" borderId="0" applyFont="0" applyFill="0" applyBorder="0" applyAlignment="0" applyProtection="0"/>
    <xf numFmtId="10" fontId="11" fillId="0" borderId="0" applyFont="0" applyFill="0" applyBorder="0" applyAlignment="0" applyProtection="0"/>
    <xf numFmtId="167" fontId="11" fillId="0" borderId="4" applyFont="0" applyFill="0" applyBorder="0" applyAlignment="0" applyProtection="0"/>
    <xf numFmtId="165" fontId="11" fillId="0" borderId="4" applyFont="0" applyFill="0" applyBorder="0" applyAlignment="0" applyProtection="0"/>
    <xf numFmtId="168" fontId="11" fillId="0" borderId="0" applyFont="0" applyFill="0" applyBorder="0" applyAlignment="0" applyProtection="0"/>
    <xf numFmtId="169" fontId="11" fillId="0" borderId="7" applyFont="0" applyFill="0" applyBorder="0" applyAlignment="0" applyProtection="0"/>
    <xf numFmtId="170" fontId="11" fillId="0" borderId="7" applyFont="0" applyFill="0" applyBorder="0" applyAlignment="0" applyProtection="0"/>
    <xf numFmtId="171" fontId="11" fillId="0" borderId="7" applyFont="0" applyFill="0" applyBorder="0" applyAlignment="0" applyProtection="0"/>
    <xf numFmtId="0" fontId="11" fillId="0" borderId="8" applyNumberFormat="0" applyFont="0" applyFill="0" applyAlignment="0" applyProtection="0"/>
    <xf numFmtId="172"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7" applyFont="0" applyFill="0" applyBorder="0" applyAlignment="0" applyProtection="0"/>
    <xf numFmtId="176" fontId="11" fillId="0" borderId="7" applyFont="0" applyFill="0" applyBorder="0" applyAlignment="0" applyProtection="0"/>
    <xf numFmtId="177" fontId="11" fillId="0" borderId="7" applyFont="0" applyFill="0" applyBorder="0" applyAlignment="0" applyProtection="0"/>
    <xf numFmtId="180" fontId="11" fillId="0" borderId="9" applyFont="0" applyFill="0" applyBorder="0" applyProtection="0">
      <alignment horizontal="center"/>
    </xf>
    <xf numFmtId="178" fontId="11" fillId="0" borderId="9" applyFont="0" applyFill="0" applyBorder="0" applyProtection="0">
      <alignment horizontal="center"/>
    </xf>
    <xf numFmtId="179" fontId="11" fillId="0" borderId="9" applyFont="0" applyFill="0" applyBorder="0" applyProtection="0">
      <alignment horizontal="left"/>
    </xf>
    <xf numFmtId="0" fontId="11" fillId="0" borderId="9" applyNumberFormat="0" applyFont="0" applyFill="0" applyAlignment="0" applyProtection="0"/>
    <xf numFmtId="0" fontId="11" fillId="1" borderId="0" applyNumberFormat="0" applyFont="0" applyFill="0" applyBorder="0" applyProtection="0">
      <alignment horizontal="fill"/>
    </xf>
    <xf numFmtId="0" fontId="11" fillId="1" borderId="0" applyNumberFormat="0" applyFont="0" applyBorder="0" applyAlignment="0" applyProtection="0"/>
    <xf numFmtId="0" fontId="11" fillId="8" borderId="0" applyNumberFormat="0" applyFont="0" applyBorder="0" applyAlignment="0" applyProtection="0"/>
    <xf numFmtId="0" fontId="11" fillId="9" borderId="0" applyNumberFormat="0" applyFont="0" applyBorder="0" applyAlignment="0" applyProtection="0"/>
    <xf numFmtId="0" fontId="12" fillId="0" borderId="4" applyNumberFormat="0" applyFill="0" applyBorder="0" applyAlignment="0" applyProtection="0"/>
    <xf numFmtId="0" fontId="13" fillId="0" borderId="4" applyNumberFormat="0" applyFill="0" applyBorder="0" applyAlignment="0" applyProtection="0"/>
    <xf numFmtId="0" fontId="11" fillId="0" borderId="0" applyNumberFormat="0" applyFont="0" applyFill="0" applyBorder="0" applyProtection="0">
      <alignment textRotation="90"/>
    </xf>
    <xf numFmtId="0" fontId="11" fillId="0" borderId="9" applyNumberFormat="0" applyFont="0" applyFill="0" applyAlignment="0" applyProtection="0"/>
    <xf numFmtId="0" fontId="11" fillId="0" borderId="8" applyNumberFormat="0" applyFont="0" applyFill="0" applyAlignment="0" applyProtection="0"/>
    <xf numFmtId="0" fontId="11" fillId="0" borderId="4" applyNumberFormat="0" applyFont="0" applyFill="0" applyAlignment="0" applyProtection="0"/>
    <xf numFmtId="180" fontId="11" fillId="0" borderId="0" applyFont="0" applyFill="0" applyBorder="0" applyProtection="0">
      <alignment horizontal="center"/>
    </xf>
    <xf numFmtId="44" fontId="10" fillId="0" borderId="0" applyFont="0" applyFill="0" applyBorder="0" applyAlignment="0" applyProtection="0">
      <alignment vertical="center"/>
    </xf>
    <xf numFmtId="4" fontId="14" fillId="0" borderId="0" applyFont="0" applyFill="0" applyBorder="0" applyAlignment="0" applyProtection="0"/>
    <xf numFmtId="43" fontId="10" fillId="0" borderId="0" applyFont="0" applyFill="0" applyBorder="0" applyAlignment="0" applyProtection="0"/>
    <xf numFmtId="0" fontId="10" fillId="0" borderId="0">
      <alignment vertical="center"/>
    </xf>
    <xf numFmtId="9" fontId="10" fillId="0" borderId="0" applyFont="0" applyFill="0" applyBorder="0" applyAlignment="0" applyProtection="0"/>
    <xf numFmtId="3" fontId="11" fillId="0" borderId="0" applyFont="0" applyFill="0" applyBorder="0" applyAlignment="0" applyProtection="0">
      <alignment horizontal="center"/>
    </xf>
    <xf numFmtId="3" fontId="15" fillId="0" borderId="0" applyFont="0" applyFill="0" applyBorder="0" applyAlignment="0" applyProtection="0">
      <alignment horizontal="center"/>
    </xf>
    <xf numFmtId="3" fontId="15" fillId="0" borderId="0" applyFont="0" applyFill="0" applyBorder="0" applyAlignment="0" applyProtection="0">
      <alignment horizontal="center"/>
    </xf>
    <xf numFmtId="3" fontId="15" fillId="0" borderId="0" applyFont="0" applyFill="0" applyBorder="0" applyAlignment="0" applyProtection="0">
      <alignment horizontal="center"/>
    </xf>
    <xf numFmtId="3" fontId="15" fillId="0" borderId="0" applyFont="0" applyFill="0" applyBorder="0" applyAlignment="0" applyProtection="0">
      <alignment horizontal="center"/>
    </xf>
    <xf numFmtId="168" fontId="15" fillId="0" borderId="0" applyFont="0" applyFill="0" applyBorder="0" applyAlignment="0" applyProtection="0">
      <alignment horizontal="center"/>
    </xf>
    <xf numFmtId="168" fontId="15" fillId="0" borderId="0" applyFont="0" applyFill="0" applyBorder="0" applyAlignment="0" applyProtection="0">
      <alignment horizontal="center"/>
    </xf>
    <xf numFmtId="168" fontId="11" fillId="0" borderId="0" applyFont="0" applyFill="0" applyBorder="0" applyAlignment="0" applyProtection="0">
      <alignment horizontal="center"/>
    </xf>
    <xf numFmtId="168" fontId="11" fillId="0" borderId="0" applyFont="0" applyFill="0" applyBorder="0" applyAlignment="0" applyProtection="0"/>
    <xf numFmtId="168" fontId="11" fillId="0" borderId="0" applyFont="0" applyFill="0" applyBorder="0" applyAlignment="0" applyProtection="0">
      <alignment horizontal="center"/>
    </xf>
    <xf numFmtId="168" fontId="11" fillId="0" borderId="0" applyFont="0" applyFill="0" applyBorder="0" applyAlignment="0" applyProtection="0">
      <alignment horizontal="center"/>
    </xf>
    <xf numFmtId="182" fontId="16" fillId="0" borderId="0" applyFont="0" applyFill="0" applyBorder="0" applyAlignment="0" applyProtection="0"/>
    <xf numFmtId="183" fontId="16" fillId="0" borderId="0" applyFont="0" applyFill="0" applyBorder="0" applyAlignment="0" applyProtection="0"/>
    <xf numFmtId="1" fontId="15" fillId="0" borderId="0" applyFont="0" applyFill="0" applyBorder="0" applyAlignment="0" applyProtection="0">
      <alignment horizontal="center"/>
    </xf>
    <xf numFmtId="1" fontId="11" fillId="0" borderId="0" applyFont="0" applyFill="0" applyBorder="0" applyAlignment="0" applyProtection="0"/>
    <xf numFmtId="1" fontId="11" fillId="0" borderId="0" applyFont="0" applyFill="0" applyBorder="0" applyAlignment="0" applyProtection="0">
      <alignment horizontal="center"/>
    </xf>
    <xf numFmtId="184" fontId="11" fillId="0" borderId="0" applyFont="0" applyFill="0" applyBorder="0" applyAlignment="0" applyProtection="0">
      <alignment horizontal="center"/>
    </xf>
    <xf numFmtId="184" fontId="15" fillId="0" borderId="0" applyFont="0" applyFill="0" applyBorder="0" applyAlignment="0" applyProtection="0">
      <alignment horizontal="center"/>
    </xf>
    <xf numFmtId="10" fontId="11" fillId="0" borderId="0" applyFont="0" applyFill="0" applyBorder="0" applyAlignment="0" applyProtection="0">
      <alignment horizontal="center"/>
    </xf>
    <xf numFmtId="10" fontId="15" fillId="0" borderId="0" applyFont="0" applyFill="0" applyBorder="0" applyAlignment="0" applyProtection="0">
      <alignment horizontal="center"/>
    </xf>
    <xf numFmtId="1" fontId="17" fillId="0" borderId="0" applyFont="0" applyFill="0" applyBorder="0" applyAlignment="0" applyProtection="0"/>
    <xf numFmtId="3" fontId="17" fillId="0" borderId="0" applyFont="0" applyFill="0" applyBorder="0" applyAlignment="0" applyProtection="0"/>
    <xf numFmtId="2" fontId="17" fillId="0" borderId="0" applyFont="0" applyFill="0" applyBorder="0" applyAlignment="0" applyProtection="0"/>
    <xf numFmtId="4" fontId="17" fillId="0" borderId="0" applyFont="0" applyFill="0" applyBorder="0" applyAlignment="0" applyProtection="0"/>
    <xf numFmtId="9" fontId="17" fillId="0" borderId="0" applyFont="0" applyFill="0" applyBorder="0" applyAlignment="0" applyProtection="0"/>
    <xf numFmtId="166" fontId="17" fillId="0" borderId="0" applyFont="0" applyFill="0" applyBorder="0" applyAlignment="0" applyProtection="0"/>
    <xf numFmtId="10"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185" fontId="17" fillId="0" borderId="0" applyFont="0" applyFill="0" applyBorder="0" applyAlignment="0" applyProtection="0"/>
    <xf numFmtId="168" fontId="17" fillId="0" borderId="0" applyFont="0" applyFill="0" applyBorder="0" applyAlignment="0" applyProtection="0"/>
    <xf numFmtId="169" fontId="17" fillId="0" borderId="0" applyFont="0" applyFill="0" applyBorder="0" applyAlignment="0" applyProtection="0"/>
    <xf numFmtId="170" fontId="17" fillId="0" borderId="0" applyFont="0" applyFill="0" applyBorder="0" applyAlignment="0" applyProtection="0"/>
    <xf numFmtId="171" fontId="17" fillId="0" borderId="0" applyFont="0" applyFill="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172" fontId="17" fillId="0" borderId="0" applyFont="0" applyFill="0" applyBorder="0" applyAlignment="0" applyProtection="0"/>
    <xf numFmtId="173" fontId="17" fillId="0" borderId="0" applyFont="0" applyFill="0" applyBorder="0" applyAlignment="0" applyProtection="0"/>
    <xf numFmtId="186" fontId="1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177"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2" fontId="17" fillId="0" borderId="0" applyFont="0" applyFill="0" applyBorder="0" applyAlignment="0" applyProtection="0"/>
    <xf numFmtId="193" fontId="17" fillId="0" borderId="0" applyFont="0" applyFill="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80" fontId="15" fillId="0" borderId="9" applyFont="0" applyFill="0" applyBorder="0" applyProtection="0">
      <alignment horizontal="center"/>
    </xf>
    <xf numFmtId="3" fontId="9" fillId="0" borderId="0"/>
    <xf numFmtId="0" fontId="11" fillId="1" borderId="0" applyNumberFormat="0" applyFont="0" applyFill="0" applyBorder="0" applyProtection="0">
      <alignment horizontal="fill"/>
    </xf>
    <xf numFmtId="0" fontId="11" fillId="1" borderId="0" applyNumberFormat="0" applyFont="0" applyBorder="0" applyAlignment="0" applyProtection="0"/>
    <xf numFmtId="0" fontId="11" fillId="8" borderId="0" applyNumberFormat="0" applyFont="0" applyBorder="0" applyAlignment="0" applyProtection="0"/>
    <xf numFmtId="0" fontId="11" fillId="9" borderId="0" applyNumberFormat="0" applyFont="0" applyBorder="0" applyAlignment="0" applyProtection="0"/>
    <xf numFmtId="0" fontId="12" fillId="0" borderId="4" applyNumberFormat="0" applyFill="0" applyBorder="0" applyAlignment="0" applyProtection="0"/>
    <xf numFmtId="0" fontId="13" fillId="0" borderId="4" applyNumberFormat="0" applyFill="0" applyBorder="0" applyAlignment="0" applyProtection="0"/>
    <xf numFmtId="0" fontId="11" fillId="0" borderId="0" applyNumberFormat="0" applyFont="0" applyFill="0" applyBorder="0" applyProtection="0">
      <alignment textRotation="90"/>
    </xf>
    <xf numFmtId="0" fontId="19" fillId="20"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0"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7" borderId="0" applyNumberFormat="0" applyBorder="0" applyAlignment="0" applyProtection="0"/>
    <xf numFmtId="0" fontId="20" fillId="0" borderId="0" applyNumberFormat="0" applyFill="0" applyBorder="0" applyAlignment="0" applyProtection="0"/>
    <xf numFmtId="0" fontId="21" fillId="11" borderId="0" applyNumberFormat="0" applyBorder="0" applyAlignment="0" applyProtection="0"/>
    <xf numFmtId="0" fontId="22" fillId="28" borderId="10" applyNumberFormat="0" applyAlignment="0" applyProtection="0"/>
    <xf numFmtId="0" fontId="22" fillId="28" borderId="10" applyNumberFormat="0" applyAlignment="0" applyProtection="0"/>
    <xf numFmtId="0" fontId="23" fillId="0" borderId="11" applyNumberFormat="0" applyFill="0" applyAlignment="0" applyProtection="0"/>
    <xf numFmtId="0" fontId="24" fillId="29" borderId="12" applyNumberFormat="0" applyAlignment="0" applyProtection="0"/>
    <xf numFmtId="0" fontId="10" fillId="30" borderId="13" applyNumberFormat="0" applyFont="0" applyAlignment="0" applyProtection="0"/>
    <xf numFmtId="0" fontId="11" fillId="0" borderId="9" applyNumberFormat="0" applyFont="0" applyFill="0" applyAlignment="0" applyProtection="0"/>
    <xf numFmtId="0" fontId="11" fillId="0" borderId="8" applyNumberFormat="0" applyFont="0" applyFill="0" applyAlignment="0" applyProtection="0"/>
    <xf numFmtId="0" fontId="11" fillId="0" borderId="4" applyNumberFormat="0" applyFont="0" applyFill="0" applyAlignment="0" applyProtection="0"/>
    <xf numFmtId="14" fontId="25" fillId="0" borderId="0" applyFont="0" applyFill="0" applyBorder="0" applyProtection="0">
      <alignment horizontal="center" vertical="center"/>
    </xf>
    <xf numFmtId="180" fontId="11" fillId="0" borderId="0" applyFont="0" applyFill="0" applyBorder="0" applyProtection="0">
      <alignment horizontal="center"/>
    </xf>
    <xf numFmtId="180" fontId="15" fillId="0" borderId="0" applyFont="0" applyFill="0" applyBorder="0" applyProtection="0">
      <alignment horizontal="center"/>
    </xf>
    <xf numFmtId="194" fontId="25" fillId="0" borderId="0" applyFont="0" applyFill="0" applyBorder="0" applyAlignment="0" applyProtection="0">
      <alignment horizontal="center"/>
    </xf>
    <xf numFmtId="0" fontId="26" fillId="15" borderId="10" applyNumberFormat="0" applyAlignment="0" applyProtection="0"/>
    <xf numFmtId="44" fontId="9" fillId="0" borderId="0" applyFont="0" applyFill="0" applyBorder="0" applyAlignment="0" applyProtection="0"/>
    <xf numFmtId="195" fontId="10" fillId="0" borderId="0" applyFont="0" applyFill="0" applyBorder="0" applyAlignment="0" applyProtection="0"/>
    <xf numFmtId="195"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96" fontId="9" fillId="0" borderId="0" applyFont="0" applyFill="0" applyBorder="0" applyAlignment="0" applyProtection="0"/>
    <xf numFmtId="0" fontId="27" fillId="0" borderId="0" applyNumberFormat="0" applyFill="0" applyBorder="0" applyAlignment="0" applyProtection="0"/>
    <xf numFmtId="0" fontId="28" fillId="12" borderId="0" applyNumberFormat="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26" fillId="15" borderId="10" applyNumberFormat="0" applyAlignment="0" applyProtection="0"/>
    <xf numFmtId="0" fontId="21" fillId="11" borderId="0" applyNumberFormat="0" applyBorder="0" applyAlignment="0" applyProtection="0"/>
    <xf numFmtId="197" fontId="25" fillId="0" borderId="0" applyFont="0" applyFill="0" applyBorder="0" applyAlignment="0" applyProtection="0">
      <alignment vertical="center"/>
    </xf>
    <xf numFmtId="198" fontId="25" fillId="0" borderId="0" applyFont="0" applyFill="0" applyBorder="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23" fillId="0" borderId="11" applyNumberFormat="0" applyFill="0" applyAlignment="0" applyProtection="0"/>
    <xf numFmtId="43" fontId="10" fillId="0" borderId="0" applyFont="0" applyFill="0" applyBorder="0" applyAlignment="0" applyProtection="0"/>
    <xf numFmtId="4"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 fontId="14"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7" fontId="16" fillId="0" borderId="0" applyFont="0" applyFill="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0" fillId="0" borderId="0"/>
    <xf numFmtId="0" fontId="10" fillId="0" borderId="0"/>
    <xf numFmtId="0" fontId="5"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9" fillId="0" borderId="0"/>
    <xf numFmtId="0" fontId="18" fillId="0" borderId="0"/>
    <xf numFmtId="0" fontId="18" fillId="0" borderId="0"/>
    <xf numFmtId="0" fontId="5" fillId="0" borderId="0"/>
    <xf numFmtId="0" fontId="1" fillId="0" borderId="0"/>
    <xf numFmtId="0" fontId="1" fillId="0" borderId="0"/>
    <xf numFmtId="0" fontId="1" fillId="0" borderId="0"/>
    <xf numFmtId="0" fontId="9"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5" fillId="0" borderId="0"/>
    <xf numFmtId="0" fontId="10" fillId="0" borderId="0"/>
    <xf numFmtId="0" fontId="9" fillId="0" borderId="0"/>
    <xf numFmtId="0" fontId="10" fillId="0" borderId="0"/>
    <xf numFmtId="0" fontId="9" fillId="0" borderId="0"/>
    <xf numFmtId="0" fontId="5" fillId="0" borderId="0"/>
    <xf numFmtId="0" fontId="10" fillId="0" borderId="0"/>
    <xf numFmtId="0" fontId="9" fillId="0" borderId="0"/>
    <xf numFmtId="0" fontId="9" fillId="0" borderId="0"/>
    <xf numFmtId="0" fontId="1" fillId="0" borderId="0"/>
    <xf numFmtId="0" fontId="1" fillId="0" borderId="0"/>
    <xf numFmtId="0" fontId="1" fillId="0" borderId="0"/>
    <xf numFmtId="0" fontId="9" fillId="0" borderId="0"/>
    <xf numFmtId="0" fontId="10"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0"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5" fillId="0" borderId="0"/>
    <xf numFmtId="0" fontId="10" fillId="0" borderId="0"/>
    <xf numFmtId="0" fontId="10" fillId="30" borderId="13" applyNumberFormat="0" applyFont="0" applyAlignment="0" applyProtection="0"/>
    <xf numFmtId="0" fontId="37" fillId="28" borderId="17" applyNumberFormat="0" applyAlignment="0" applyProtection="0"/>
    <xf numFmtId="199" fontId="25" fillId="0" borderId="0" applyFont="0" applyFill="0" applyBorder="0" applyAlignment="0" applyProtection="0">
      <alignment horizontal="center" vertical="top"/>
    </xf>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191" fontId="17" fillId="0" borderId="0" applyNumberFormat="0" applyFont="0" applyFill="0" applyBorder="0" applyProtection="0">
      <alignment horizontal="fill"/>
    </xf>
    <xf numFmtId="0" fontId="17" fillId="0" borderId="0" applyNumberFormat="0" applyFont="0" applyFill="0" applyBorder="0" applyProtection="0">
      <alignment wrapText="1"/>
    </xf>
    <xf numFmtId="0" fontId="28" fillId="12" borderId="0" applyNumberFormat="0" applyBorder="0" applyAlignment="0" applyProtection="0"/>
    <xf numFmtId="0" fontId="37" fillId="28"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2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41" fillId="0" borderId="18" applyNumberFormat="0" applyFill="0" applyAlignment="0" applyProtection="0"/>
    <xf numFmtId="0" fontId="24" fillId="29" borderId="12" applyNumberFormat="0" applyAlignment="0" applyProtection="0"/>
    <xf numFmtId="0" fontId="20" fillId="0" borderId="0" applyNumberFormat="0" applyFill="0" applyBorder="0" applyAlignment="0" applyProtection="0"/>
    <xf numFmtId="0" fontId="9"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0" fillId="0" borderId="0" applyFont="0" applyFill="0" applyBorder="0" applyAlignment="0" applyProtection="0"/>
    <xf numFmtId="3" fontId="9" fillId="0" borderId="0" applyBorder="0"/>
    <xf numFmtId="0" fontId="42" fillId="32" borderId="0"/>
    <xf numFmtId="0" fontId="43" fillId="0" borderId="0" applyNumberFormat="0" applyFill="0" applyBorder="0" applyAlignment="0"/>
    <xf numFmtId="3" fontId="10" fillId="0" borderId="4" applyFill="0" applyProtection="0">
      <alignment vertical="center" wrapText="1"/>
    </xf>
    <xf numFmtId="0" fontId="44" fillId="0" borderId="0"/>
    <xf numFmtId="0" fontId="45" fillId="0" borderId="0" applyNumberFormat="0"/>
    <xf numFmtId="0" fontId="10" fillId="0" borderId="0" applyFont="0" applyFill="0" applyBorder="0" applyAlignment="0" applyProtection="0"/>
    <xf numFmtId="3" fontId="10" fillId="33" borderId="0" applyFont="0" applyFill="0" applyBorder="0" applyAlignment="0" applyProtection="0"/>
    <xf numFmtId="200" fontId="46" fillId="0" borderId="0" applyFont="0" applyFill="0" applyBorder="0">
      <alignment horizontal="right"/>
      <protection locked="0"/>
    </xf>
    <xf numFmtId="201" fontId="9" fillId="0" borderId="0">
      <alignment horizontal="center"/>
    </xf>
    <xf numFmtId="0" fontId="10" fillId="0" borderId="0" applyFont="0" applyFill="0" applyBorder="0" applyAlignment="0" applyProtection="0"/>
    <xf numFmtId="164" fontId="10" fillId="0" borderId="0" applyFont="0" applyFill="0" applyBorder="0" applyAlignment="0" applyProtection="0"/>
    <xf numFmtId="164" fontId="18" fillId="0" borderId="0" applyFont="0" applyFill="0" applyBorder="0" applyAlignment="0" applyProtection="0"/>
    <xf numFmtId="202" fontId="10" fillId="33" borderId="0" applyFont="0" applyFill="0" applyBorder="0" applyAlignment="0" applyProtection="0"/>
    <xf numFmtId="0" fontId="10" fillId="28" borderId="19">
      <alignment horizontal="center"/>
    </xf>
    <xf numFmtId="14" fontId="46" fillId="34" borderId="0" applyFont="0" applyBorder="0" applyAlignment="0">
      <alignment vertical="top"/>
    </xf>
    <xf numFmtId="203" fontId="46" fillId="34" borderId="0" applyFont="0" applyBorder="0" applyAlignment="0">
      <alignment vertical="top"/>
    </xf>
    <xf numFmtId="14" fontId="46" fillId="0" borderId="0" applyFont="0" applyFill="0" applyBorder="0" applyProtection="0">
      <alignment horizontal="center"/>
      <protection locked="0"/>
    </xf>
    <xf numFmtId="14" fontId="10" fillId="0" borderId="0" applyFill="0" applyBorder="0" applyProtection="0">
      <alignment vertical="center" wrapText="1"/>
    </xf>
    <xf numFmtId="204" fontId="47" fillId="0" borderId="0" applyFill="0" applyBorder="0">
      <alignment horizontal="right"/>
    </xf>
    <xf numFmtId="0" fontId="47" fillId="0" borderId="5" applyBorder="0"/>
    <xf numFmtId="0" fontId="48" fillId="0" borderId="20" applyNumberFormat="0" applyFont="0" applyAlignment="0">
      <alignment horizontal="left"/>
    </xf>
    <xf numFmtId="0" fontId="49" fillId="0" borderId="0" applyNumberFormat="0" applyFont="0" applyFill="0" applyBorder="0" applyAlignment="0">
      <alignment horizontal="left" vertical="top"/>
    </xf>
    <xf numFmtId="2" fontId="10" fillId="33" borderId="0" applyFont="0" applyFill="0" applyBorder="0" applyAlignment="0" applyProtection="0"/>
    <xf numFmtId="38" fontId="47" fillId="35" borderId="0" applyNumberFormat="0" applyBorder="0" applyAlignment="0" applyProtection="0"/>
    <xf numFmtId="205" fontId="47" fillId="0" borderId="0" applyFill="0" applyBorder="0">
      <alignment horizontal="right"/>
      <protection locked="0"/>
    </xf>
    <xf numFmtId="0" fontId="47" fillId="0" borderId="0" applyFill="0" applyBorder="0">
      <alignment horizontal="right"/>
      <protection locked="0"/>
    </xf>
    <xf numFmtId="0" fontId="47" fillId="0" borderId="0" applyFill="0" applyBorder="0">
      <alignment horizontal="right"/>
      <protection locked="0"/>
    </xf>
    <xf numFmtId="0" fontId="47" fillId="0" borderId="0" applyFill="0" applyBorder="0">
      <alignment horizontal="right"/>
      <protection locked="0"/>
    </xf>
    <xf numFmtId="205" fontId="47" fillId="0" borderId="0" applyFill="0" applyBorder="0">
      <alignment horizontal="right"/>
      <protection locked="0"/>
    </xf>
    <xf numFmtId="205" fontId="47" fillId="0" borderId="0" applyFill="0" applyBorder="0">
      <alignment horizontal="right"/>
      <protection locked="0"/>
    </xf>
    <xf numFmtId="205" fontId="47" fillId="0" borderId="0" applyFill="0" applyBorder="0">
      <alignment horizontal="right"/>
      <protection locked="0"/>
    </xf>
    <xf numFmtId="205" fontId="47" fillId="0" borderId="0" applyFill="0" applyBorder="0">
      <alignment horizontal="right"/>
      <protection locked="0"/>
    </xf>
    <xf numFmtId="0" fontId="47" fillId="0" borderId="0" applyFill="0" applyBorder="0">
      <alignment horizontal="right"/>
      <protection locked="0"/>
    </xf>
    <xf numFmtId="0" fontId="47" fillId="0" borderId="0" applyFill="0" applyBorder="0">
      <alignment horizontal="right"/>
      <protection locked="0"/>
    </xf>
    <xf numFmtId="0" fontId="47" fillId="0" borderId="0" applyFill="0" applyBorder="0">
      <alignment horizontal="right"/>
      <protection locked="0"/>
    </xf>
    <xf numFmtId="0" fontId="47" fillId="0" borderId="0" applyFill="0" applyBorder="0">
      <alignment horizontal="right"/>
      <protection locked="0"/>
    </xf>
    <xf numFmtId="0" fontId="50" fillId="0" borderId="0">
      <alignment horizontal="left"/>
    </xf>
    <xf numFmtId="10" fontId="47" fillId="35" borderId="4" applyNumberFormat="0" applyBorder="0" applyAlignment="0" applyProtection="0"/>
    <xf numFmtId="0" fontId="51" fillId="36" borderId="0"/>
    <xf numFmtId="206" fontId="10" fillId="0" borderId="0" applyFont="0" applyFill="0" applyBorder="0" applyAlignment="0" applyProtection="0"/>
    <xf numFmtId="0" fontId="52" fillId="0" borderId="21"/>
    <xf numFmtId="3" fontId="10" fillId="0" borderId="0" applyFont="0" applyFill="0" applyBorder="0" applyAlignment="0" applyProtection="0"/>
    <xf numFmtId="0" fontId="46" fillId="34" borderId="0" applyNumberFormat="0" applyFont="0" applyBorder="0" applyAlignment="0">
      <alignment vertical="top"/>
    </xf>
    <xf numFmtId="207" fontId="53" fillId="0" borderId="0"/>
    <xf numFmtId="0" fontId="54" fillId="35" borderId="0">
      <alignment horizontal="right"/>
    </xf>
    <xf numFmtId="0" fontId="55" fillId="37" borderId="6"/>
    <xf numFmtId="10" fontId="10" fillId="0" borderId="0" applyFont="0" applyFill="0" applyBorder="0" applyAlignment="0" applyProtection="0"/>
    <xf numFmtId="9" fontId="1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208" fontId="47" fillId="0" borderId="0" applyFont="0" applyFill="0" applyBorder="0">
      <alignment horizontal="right"/>
      <protection locked="0"/>
    </xf>
    <xf numFmtId="4" fontId="54" fillId="38" borderId="22" applyNumberFormat="0" applyProtection="0">
      <alignment horizontal="left" vertical="center" indent="1"/>
    </xf>
    <xf numFmtId="0" fontId="42" fillId="32" borderId="0"/>
    <xf numFmtId="0" fontId="42" fillId="32" borderId="0"/>
    <xf numFmtId="0" fontId="52" fillId="0" borderId="0"/>
    <xf numFmtId="0" fontId="43" fillId="0" borderId="23" applyBorder="0"/>
    <xf numFmtId="0" fontId="56" fillId="0" borderId="24" applyBorder="0"/>
    <xf numFmtId="0" fontId="57" fillId="0" borderId="25" applyBorder="0"/>
    <xf numFmtId="3" fontId="10" fillId="0" borderId="0" applyFont="0" applyFill="0" applyBorder="0" applyAlignment="0" applyProtection="0"/>
    <xf numFmtId="0" fontId="58" fillId="0" borderId="0" applyFont="0" applyFill="0" applyBorder="0" applyAlignment="0" applyProtection="0"/>
    <xf numFmtId="43" fontId="59" fillId="0" borderId="0" applyFont="0" applyFill="0" applyBorder="0" applyAlignment="0" applyProtection="0"/>
    <xf numFmtId="0" fontId="59" fillId="0" borderId="0"/>
    <xf numFmtId="0" fontId="9" fillId="0" borderId="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167" fontId="11" fillId="0" borderId="4" applyFont="0" applyFill="0" applyBorder="0" applyAlignment="0" applyProtection="0"/>
    <xf numFmtId="165" fontId="11" fillId="0" borderId="4" applyFont="0" applyFill="0" applyBorder="0" applyAlignment="0" applyProtection="0"/>
    <xf numFmtId="0" fontId="18" fillId="16"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9" borderId="0" applyNumberFormat="0" applyBorder="0" applyAlignment="0" applyProtection="0"/>
    <xf numFmtId="0" fontId="19" fillId="20"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20" fillId="0" borderId="0" applyNumberFormat="0" applyFill="0" applyBorder="0" applyAlignment="0" applyProtection="0"/>
    <xf numFmtId="3" fontId="10" fillId="0" borderId="4" applyFill="0" applyProtection="0">
      <alignment vertical="center" wrapText="1"/>
    </xf>
    <xf numFmtId="0" fontId="22" fillId="28" borderId="10" applyNumberFormat="0" applyAlignment="0" applyProtection="0"/>
    <xf numFmtId="0" fontId="9" fillId="0" borderId="0" applyNumberFormat="0" applyFont="0" applyFill="0" applyBorder="0" applyProtection="0">
      <alignment horizontal="center" vertical="center" wrapText="1"/>
    </xf>
    <xf numFmtId="0" fontId="10" fillId="0" borderId="0" applyFont="0" applyFill="0" applyBorder="0" applyAlignment="0" applyProtection="0"/>
    <xf numFmtId="3" fontId="10" fillId="33" borderId="0" applyFont="0" applyFill="0" applyBorder="0" applyAlignment="0" applyProtection="0"/>
    <xf numFmtId="0" fontId="1" fillId="4" borderId="1" applyNumberFormat="0" applyFont="0" applyAlignment="0" applyProtection="0"/>
    <xf numFmtId="0" fontId="10" fillId="0" borderId="0" applyFont="0" applyFill="0" applyBorder="0" applyAlignment="0" applyProtection="0"/>
    <xf numFmtId="164" fontId="10" fillId="0" borderId="0" applyFont="0" applyFill="0" applyBorder="0" applyAlignment="0" applyProtection="0"/>
    <xf numFmtId="202" fontId="10" fillId="33" borderId="0" applyFont="0" applyFill="0" applyBorder="0" applyAlignment="0" applyProtection="0"/>
    <xf numFmtId="0" fontId="26" fillId="15" borderId="10" applyNumberFormat="0" applyAlignment="0" applyProtection="0"/>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95" fontId="10" fillId="0" borderId="0" applyFont="0" applyFill="0" applyBorder="0" applyAlignment="0" applyProtection="0"/>
    <xf numFmtId="196" fontId="10" fillId="0" borderId="0" applyFont="0" applyFill="0" applyBorder="0" applyAlignment="0" applyProtection="0"/>
    <xf numFmtId="195" fontId="10" fillId="0" borderId="0" applyFont="0" applyFill="0" applyBorder="0" applyAlignment="0" applyProtection="0"/>
    <xf numFmtId="2" fontId="10" fillId="33" borderId="0" applyFont="0" applyFill="0" applyBorder="0" applyAlignment="0" applyProtection="0"/>
    <xf numFmtId="0" fontId="21" fillId="1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0"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4" fontId="10" fillId="0" borderId="0" applyFont="0" applyFill="0" applyBorder="0" applyAlignment="0" applyProtection="0"/>
    <xf numFmtId="3" fontId="10" fillId="0" borderId="0" applyFont="0" applyFill="0" applyBorder="0" applyAlignment="0" applyProtection="0"/>
    <xf numFmtId="0" fontId="1" fillId="0" borderId="0"/>
    <xf numFmtId="0" fontId="1" fillId="0" borderId="0"/>
    <xf numFmtId="0" fontId="18" fillId="0" borderId="0"/>
    <xf numFmtId="0" fontId="9" fillId="0" borderId="0"/>
    <xf numFmtId="0" fontId="10" fillId="30" borderId="13" applyNumberFormat="0" applyFont="0" applyAlignment="0" applyProtection="0"/>
    <xf numFmtId="10" fontId="10"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0" fontId="37" fillId="28" borderId="17" applyNumberFormat="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41" fillId="0" borderId="18" applyNumberFormat="0" applyFill="0" applyAlignment="0" applyProtection="0"/>
    <xf numFmtId="3" fontId="10" fillId="0" borderId="0" applyFont="0" applyFill="0" applyBorder="0" applyAlignment="0" applyProtection="0"/>
    <xf numFmtId="3" fontId="10" fillId="0" borderId="4" applyFill="0" applyProtection="0">
      <alignment vertical="center" wrapText="1"/>
    </xf>
    <xf numFmtId="3" fontId="10" fillId="0" borderId="4" applyFill="0" applyProtection="0">
      <alignment vertical="center" wrapText="1"/>
    </xf>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47" fillId="0" borderId="5" applyBorder="0"/>
    <xf numFmtId="0" fontId="47" fillId="0" borderId="5" applyBorder="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10" fontId="47" fillId="35" borderId="26" applyNumberFormat="0" applyBorder="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43" fontId="1" fillId="0" borderId="0" applyFont="0" applyFill="0" applyBorder="0" applyAlignment="0" applyProtection="0"/>
    <xf numFmtId="0" fontId="22" fillId="28" borderId="10" applyNumberFormat="0" applyAlignment="0" applyProtection="0"/>
    <xf numFmtId="44" fontId="10" fillId="0" borderId="0" applyFont="0" applyFill="0" applyBorder="0" applyAlignment="0" applyProtection="0"/>
    <xf numFmtId="44" fontId="10" fillId="0" borderId="0" applyFont="0" applyFill="0" applyBorder="0" applyAlignment="0" applyProtection="0"/>
    <xf numFmtId="0" fontId="26" fillId="15" borderId="10"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8" fillId="0" borderId="0"/>
    <xf numFmtId="0" fontId="18" fillId="0" borderId="0"/>
    <xf numFmtId="0" fontId="18" fillId="0" borderId="0"/>
    <xf numFmtId="0" fontId="10" fillId="30" borderId="13" applyNumberFormat="0" applyFont="0" applyAlignment="0" applyProtection="0"/>
    <xf numFmtId="0" fontId="37" fillId="28" borderId="17" applyNumberFormat="0" applyAlignment="0" applyProtection="0"/>
    <xf numFmtId="4" fontId="54" fillId="38" borderId="22" applyNumberFormat="0" applyProtection="0">
      <alignment horizontal="left" vertical="center" indent="1"/>
    </xf>
    <xf numFmtId="43" fontId="1" fillId="0" borderId="0" applyFont="0" applyFill="0" applyBorder="0" applyAlignment="0" applyProtection="0"/>
    <xf numFmtId="0" fontId="26" fillId="15" borderId="10" applyNumberFormat="0" applyAlignment="0" applyProtection="0"/>
    <xf numFmtId="165" fontId="11" fillId="0" borderId="26" applyFont="0" applyFill="0" applyBorder="0" applyAlignment="0" applyProtection="0"/>
    <xf numFmtId="0" fontId="22" fillId="28" borderId="10" applyNumberFormat="0" applyAlignment="0" applyProtection="0"/>
    <xf numFmtId="0" fontId="37" fillId="28" borderId="17" applyNumberFormat="0" applyAlignment="0" applyProtection="0"/>
    <xf numFmtId="0" fontId="10" fillId="30" borderId="13" applyNumberFormat="0" applyFont="0" applyAlignment="0" applyProtection="0"/>
    <xf numFmtId="3" fontId="10" fillId="0" borderId="26" applyFill="0" applyProtection="0">
      <alignment vertical="center" wrapText="1"/>
    </xf>
    <xf numFmtId="4" fontId="54" fillId="38" borderId="22" applyNumberFormat="0" applyProtection="0">
      <alignment horizontal="left" vertical="center" indent="1"/>
    </xf>
    <xf numFmtId="0" fontId="22" fillId="28" borderId="10" applyNumberFormat="0" applyAlignment="0" applyProtection="0"/>
    <xf numFmtId="0" fontId="22" fillId="28" borderId="10" applyNumberFormat="0" applyAlignment="0" applyProtection="0"/>
    <xf numFmtId="0" fontId="10" fillId="30" borderId="13" applyNumberFormat="0" applyFont="0" applyAlignment="0" applyProtection="0"/>
    <xf numFmtId="0" fontId="10" fillId="30" borderId="13" applyNumberFormat="0" applyFon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11" fillId="0" borderId="26" applyNumberFormat="0" applyFont="0" applyFill="0" applyAlignment="0" applyProtection="0"/>
    <xf numFmtId="0" fontId="13" fillId="0" borderId="26" applyNumberFormat="0" applyFill="0" applyBorder="0" applyAlignment="0" applyProtection="0"/>
    <xf numFmtId="0" fontId="12" fillId="0" borderId="26" applyNumberFormat="0" applyFill="0" applyBorder="0" applyAlignment="0" applyProtection="0"/>
    <xf numFmtId="0" fontId="10" fillId="30" borderId="13" applyNumberFormat="0" applyFont="0" applyAlignment="0" applyProtection="0"/>
    <xf numFmtId="0" fontId="37" fillId="28" borderId="17" applyNumberFormat="0" applyAlignment="0" applyProtection="0"/>
    <xf numFmtId="0" fontId="11" fillId="0" borderId="26" applyNumberFormat="0" applyFont="0" applyFill="0" applyAlignment="0" applyProtection="0"/>
    <xf numFmtId="0" fontId="13" fillId="0" borderId="26" applyNumberFormat="0" applyFill="0" applyBorder="0" applyAlignment="0" applyProtection="0"/>
    <xf numFmtId="0" fontId="12" fillId="0" borderId="26" applyNumberFormat="0" applyFill="0" applyBorder="0" applyAlignment="0" applyProtection="0"/>
    <xf numFmtId="0" fontId="37" fillId="28" borderId="17" applyNumberFormat="0" applyAlignment="0" applyProtection="0"/>
    <xf numFmtId="167" fontId="11" fillId="0" borderId="26" applyFont="0" applyFill="0" applyBorder="0" applyAlignment="0" applyProtection="0"/>
    <xf numFmtId="0" fontId="41" fillId="0" borderId="18" applyNumberFormat="0" applyFill="0" applyAlignment="0" applyProtection="0"/>
    <xf numFmtId="0" fontId="26" fillId="15" borderId="10" applyNumberFormat="0" applyAlignment="0" applyProtection="0"/>
    <xf numFmtId="0" fontId="10" fillId="30" borderId="13" applyNumberFormat="0" applyFont="0" applyAlignment="0" applyProtection="0"/>
    <xf numFmtId="4" fontId="54" fillId="38" borderId="22" applyNumberFormat="0" applyProtection="0">
      <alignment horizontal="left" vertical="center" indent="1"/>
    </xf>
    <xf numFmtId="0" fontId="22" fillId="28" borderId="10" applyNumberFormat="0" applyAlignment="0" applyProtection="0"/>
    <xf numFmtId="167" fontId="11" fillId="0" borderId="26" applyFont="0" applyFill="0" applyBorder="0" applyAlignment="0" applyProtection="0"/>
    <xf numFmtId="3" fontId="10" fillId="0" borderId="26" applyFill="0" applyProtection="0">
      <alignment vertical="center" wrapText="1"/>
    </xf>
    <xf numFmtId="0" fontId="41" fillId="0" borderId="18" applyNumberFormat="0" applyFill="0" applyAlignment="0" applyProtection="0"/>
    <xf numFmtId="0" fontId="37" fillId="28" borderId="17" applyNumberFormat="0" applyAlignment="0" applyProtection="0"/>
    <xf numFmtId="0" fontId="22" fillId="28" borderId="10" applyNumberFormat="0" applyAlignment="0" applyProtection="0"/>
    <xf numFmtId="0" fontId="37" fillId="28" borderId="17" applyNumberFormat="0" applyAlignment="0" applyProtection="0"/>
    <xf numFmtId="0" fontId="26" fillId="15" borderId="10" applyNumberFormat="0" applyAlignment="0" applyProtection="0"/>
    <xf numFmtId="0" fontId="22" fillId="28" borderId="10" applyNumberFormat="0" applyAlignment="0" applyProtection="0"/>
    <xf numFmtId="0" fontId="10" fillId="30" borderId="13" applyNumberFormat="0" applyFont="0" applyAlignment="0" applyProtection="0"/>
    <xf numFmtId="0" fontId="37" fillId="28" borderId="17" applyNumberFormat="0" applyAlignment="0" applyProtection="0"/>
    <xf numFmtId="165" fontId="11" fillId="0" borderId="26" applyFont="0" applyFill="0" applyBorder="0" applyAlignment="0" applyProtection="0"/>
    <xf numFmtId="0" fontId="41" fillId="0" borderId="18" applyNumberFormat="0" applyFill="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10" fontId="47" fillId="35" borderId="26" applyNumberFormat="0" applyBorder="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22" fillId="28" borderId="10" applyNumberFormat="0" applyAlignment="0" applyProtection="0"/>
    <xf numFmtId="0" fontId="26" fillId="15" borderId="10" applyNumberFormat="0" applyAlignment="0" applyProtection="0"/>
    <xf numFmtId="0" fontId="10" fillId="30" borderId="13" applyNumberFormat="0" applyFont="0" applyAlignment="0" applyProtection="0"/>
    <xf numFmtId="0" fontId="37" fillId="28" borderId="17" applyNumberFormat="0" applyAlignment="0" applyProtection="0"/>
    <xf numFmtId="4" fontId="54" fillId="38" borderId="22" applyNumberFormat="0" applyProtection="0">
      <alignment horizontal="left" vertical="center" indent="1"/>
    </xf>
    <xf numFmtId="0" fontId="41" fillId="0" borderId="18" applyNumberFormat="0" applyFill="0" applyAlignment="0" applyProtection="0"/>
    <xf numFmtId="3" fontId="10" fillId="0" borderId="26" applyFill="0" applyProtection="0">
      <alignment vertical="center" wrapText="1"/>
    </xf>
    <xf numFmtId="3" fontId="10" fillId="0" borderId="26" applyFill="0" applyProtection="0">
      <alignment vertical="center" wrapText="1"/>
    </xf>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10" fontId="47" fillId="35" borderId="26" applyNumberFormat="0" applyBorder="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22" fillId="28" borderId="10" applyNumberFormat="0" applyAlignment="0" applyProtection="0"/>
    <xf numFmtId="0" fontId="26" fillId="15" borderId="10" applyNumberFormat="0" applyAlignment="0" applyProtection="0"/>
    <xf numFmtId="0" fontId="10" fillId="30" borderId="13" applyNumberFormat="0" applyFont="0" applyAlignment="0" applyProtection="0"/>
    <xf numFmtId="0" fontId="37" fillId="28" borderId="17" applyNumberFormat="0" applyAlignment="0" applyProtection="0"/>
    <xf numFmtId="4" fontId="54" fillId="38" borderId="22" applyNumberFormat="0" applyProtection="0">
      <alignment horizontal="left" vertical="center" indent="1"/>
    </xf>
    <xf numFmtId="0" fontId="60" fillId="0" borderId="0"/>
    <xf numFmtId="9" fontId="60" fillId="0" borderId="0" applyFont="0" applyFill="0" applyBorder="0" applyAlignment="0" applyProtection="0"/>
    <xf numFmtId="0" fontId="60" fillId="0" borderId="0"/>
    <xf numFmtId="9" fontId="60" fillId="0" borderId="0" applyFont="0" applyFill="0" applyBorder="0" applyAlignment="0" applyProtection="0"/>
    <xf numFmtId="0" fontId="61" fillId="0" borderId="0"/>
    <xf numFmtId="44" fontId="61" fillId="0" borderId="0" applyFont="0" applyFill="0" applyBorder="0" applyAlignment="0" applyProtection="0"/>
    <xf numFmtId="9" fontId="61" fillId="0" borderId="0" applyFont="0" applyFill="0" applyBorder="0" applyAlignment="0" applyProtection="0"/>
    <xf numFmtId="209" fontId="8" fillId="39" borderId="27" applyAlignment="0" applyProtection="0"/>
    <xf numFmtId="0" fontId="5" fillId="0" borderId="0"/>
    <xf numFmtId="0" fontId="62" fillId="2" borderId="0" applyNumberFormat="0" applyBorder="0" applyAlignment="0" applyProtection="0"/>
    <xf numFmtId="0" fontId="63" fillId="3" borderId="0" applyNumberFormat="0" applyBorder="0" applyAlignment="0" applyProtection="0"/>
    <xf numFmtId="0" fontId="5" fillId="6" borderId="0" applyNumberFormat="0" applyBorder="0" applyAlignment="0" applyProtection="0"/>
    <xf numFmtId="9" fontId="5" fillId="0" borderId="0" applyFont="0" applyFill="0" applyBorder="0" applyAlignment="0" applyProtection="0"/>
    <xf numFmtId="0" fontId="5" fillId="5" borderId="0" applyNumberFormat="0" applyBorder="0" applyAlignment="0" applyProtection="0"/>
    <xf numFmtId="167" fontId="11" fillId="0" borderId="26" applyFont="0" applyFill="0" applyBorder="0" applyAlignment="0" applyProtection="0"/>
    <xf numFmtId="165" fontId="11" fillId="0" borderId="26" applyFont="0" applyFill="0" applyBorder="0" applyAlignment="0" applyProtection="0"/>
    <xf numFmtId="0" fontId="12" fillId="0" borderId="26" applyNumberFormat="0" applyFill="0" applyBorder="0" applyAlignment="0" applyProtection="0"/>
    <xf numFmtId="0" fontId="13" fillId="0" borderId="26" applyNumberFormat="0" applyFill="0" applyBorder="0" applyAlignment="0" applyProtection="0"/>
    <xf numFmtId="0" fontId="11" fillId="0" borderId="26" applyNumberFormat="0" applyFont="0" applyFill="0" applyAlignment="0" applyProtection="0"/>
    <xf numFmtId="44" fontId="10" fillId="0" borderId="0" applyFont="0" applyFill="0" applyBorder="0" applyAlignment="0" applyProtection="0">
      <alignment vertical="center"/>
    </xf>
    <xf numFmtId="43" fontId="10" fillId="0" borderId="0" applyFont="0" applyFill="0" applyBorder="0" applyAlignment="0" applyProtection="0"/>
    <xf numFmtId="3" fontId="15" fillId="0" borderId="0" applyFont="0" applyFill="0" applyBorder="0" applyAlignment="0" applyProtection="0">
      <alignment horizontal="center"/>
    </xf>
    <xf numFmtId="168" fontId="15" fillId="0" borderId="0" applyFont="0" applyFill="0" applyBorder="0" applyAlignment="0" applyProtection="0">
      <alignment horizontal="center"/>
    </xf>
    <xf numFmtId="1" fontId="15" fillId="0" borderId="0" applyFont="0" applyFill="0" applyBorder="0" applyAlignment="0" applyProtection="0">
      <alignment horizontal="center"/>
    </xf>
    <xf numFmtId="184" fontId="15" fillId="0" borderId="0" applyFont="0" applyFill="0" applyBorder="0" applyAlignment="0" applyProtection="0">
      <alignment horizontal="center"/>
    </xf>
    <xf numFmtId="10" fontId="15" fillId="0" borderId="0" applyFont="0" applyFill="0" applyBorder="0" applyAlignment="0" applyProtection="0">
      <alignment horizontal="center"/>
    </xf>
    <xf numFmtId="180" fontId="15" fillId="0" borderId="9" applyFont="0" applyFill="0" applyBorder="0" applyProtection="0">
      <alignment horizontal="center"/>
    </xf>
    <xf numFmtId="0" fontId="12" fillId="0" borderId="26" applyNumberFormat="0" applyFill="0" applyBorder="0" applyAlignment="0" applyProtection="0"/>
    <xf numFmtId="0" fontId="13" fillId="0" borderId="26" applyNumberFormat="0" applyFill="0" applyBorder="0" applyAlignment="0" applyProtection="0"/>
    <xf numFmtId="0" fontId="11" fillId="0" borderId="26" applyNumberFormat="0" applyFont="0" applyFill="0" applyAlignment="0" applyProtection="0"/>
    <xf numFmtId="180" fontId="15" fillId="0" borderId="0" applyFont="0" applyFill="0" applyBorder="0" applyProtection="0">
      <alignment horizontal="center"/>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26" fillId="15" borderId="10" applyNumberFormat="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xf numFmtId="3" fontId="10" fillId="0" borderId="26" applyFill="0" applyProtection="0">
      <alignment vertical="center" wrapText="1"/>
    </xf>
    <xf numFmtId="167" fontId="11" fillId="0" borderId="26" applyFont="0" applyFill="0" applyBorder="0" applyAlignment="0" applyProtection="0"/>
    <xf numFmtId="165" fontId="11" fillId="0" borderId="26" applyFont="0" applyFill="0" applyBorder="0" applyAlignment="0" applyProtection="0"/>
    <xf numFmtId="3" fontId="10" fillId="0" borderId="26" applyFill="0" applyProtection="0">
      <alignment vertical="center" wrapText="1"/>
    </xf>
    <xf numFmtId="44" fontId="10" fillId="0" borderId="0" applyFont="0" applyFill="0" applyBorder="0" applyAlignment="0" applyProtection="0"/>
    <xf numFmtId="44" fontId="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3" fontId="10" fillId="0" borderId="26" applyFill="0" applyProtection="0">
      <alignment vertical="center" wrapText="1"/>
    </xf>
    <xf numFmtId="3" fontId="10" fillId="0" borderId="26" applyFill="0" applyProtection="0">
      <alignment vertical="center" wrapText="1"/>
    </xf>
    <xf numFmtId="43"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65" fontId="11" fillId="0" borderId="26" applyFont="0" applyFill="0" applyBorder="0" applyAlignment="0" applyProtection="0"/>
    <xf numFmtId="3" fontId="10" fillId="0" borderId="26" applyFill="0" applyProtection="0">
      <alignment vertical="center" wrapText="1"/>
    </xf>
    <xf numFmtId="0" fontId="22" fillId="28" borderId="10" applyNumberFormat="0" applyAlignment="0" applyProtection="0"/>
    <xf numFmtId="0" fontId="22" fillId="28" borderId="10" applyNumberFormat="0" applyAlignment="0" applyProtection="0"/>
    <xf numFmtId="0" fontId="10" fillId="30" borderId="13" applyNumberFormat="0" applyFont="0" applyAlignment="0" applyProtection="0"/>
    <xf numFmtId="0" fontId="26" fillId="15" borderId="10" applyNumberFormat="0" applyAlignment="0" applyProtection="0"/>
    <xf numFmtId="0" fontId="26" fillId="15" borderId="10" applyNumberFormat="0" applyAlignment="0" applyProtection="0"/>
    <xf numFmtId="0" fontId="11" fillId="0" borderId="26" applyNumberFormat="0" applyFont="0" applyFill="0" applyAlignment="0" applyProtection="0"/>
    <xf numFmtId="0" fontId="13" fillId="0" borderId="26" applyNumberFormat="0" applyFill="0" applyBorder="0" applyAlignment="0" applyProtection="0"/>
    <xf numFmtId="0" fontId="12" fillId="0" borderId="26" applyNumberFormat="0" applyFill="0" applyBorder="0" applyAlignment="0" applyProtection="0"/>
    <xf numFmtId="0" fontId="10" fillId="30" borderId="13" applyNumberFormat="0" applyFont="0" applyAlignment="0" applyProtection="0"/>
    <xf numFmtId="0" fontId="37" fillId="28" borderId="17" applyNumberFormat="0" applyAlignment="0" applyProtection="0"/>
    <xf numFmtId="0" fontId="11" fillId="0" borderId="26" applyNumberFormat="0" applyFont="0" applyFill="0" applyAlignment="0" applyProtection="0"/>
    <xf numFmtId="0" fontId="13" fillId="0" borderId="26" applyNumberFormat="0" applyFill="0" applyBorder="0" applyAlignment="0" applyProtection="0"/>
    <xf numFmtId="0" fontId="12" fillId="0" borderId="26" applyNumberFormat="0" applyFill="0" applyBorder="0" applyAlignment="0" applyProtection="0"/>
    <xf numFmtId="0" fontId="37" fillId="28" borderId="17" applyNumberFormat="0" applyAlignment="0" applyProtection="0"/>
    <xf numFmtId="167" fontId="11" fillId="0" borderId="26" applyFont="0" applyFill="0" applyBorder="0" applyAlignment="0" applyProtection="0"/>
    <xf numFmtId="0" fontId="41" fillId="0" borderId="18" applyNumberFormat="0" applyFill="0" applyAlignment="0" applyProtection="0"/>
    <xf numFmtId="4" fontId="54" fillId="38" borderId="22" applyNumberFormat="0" applyProtection="0">
      <alignment horizontal="left" vertical="center" indent="1"/>
    </xf>
    <xf numFmtId="167" fontId="11" fillId="0" borderId="26" applyFont="0" applyFill="0" applyBorder="0" applyAlignment="0" applyProtection="0"/>
    <xf numFmtId="3" fontId="10" fillId="0" borderId="26" applyFill="0" applyProtection="0">
      <alignment vertical="center" wrapText="1"/>
    </xf>
    <xf numFmtId="0" fontId="22" fillId="28" borderId="10" applyNumberFormat="0" applyAlignment="0" applyProtection="0"/>
    <xf numFmtId="0" fontId="26" fillId="15" borderId="10" applyNumberFormat="0" applyAlignment="0" applyProtection="0"/>
    <xf numFmtId="0" fontId="10" fillId="30" borderId="13" applyNumberFormat="0" applyFont="0" applyAlignment="0" applyProtection="0"/>
    <xf numFmtId="0" fontId="37" fillId="28" borderId="17" applyNumberFormat="0" applyAlignment="0" applyProtection="0"/>
    <xf numFmtId="165" fontId="11" fillId="0" borderId="26" applyFont="0" applyFill="0" applyBorder="0" applyAlignment="0" applyProtection="0"/>
    <xf numFmtId="0" fontId="41" fillId="0" borderId="18" applyNumberFormat="0" applyFill="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22" fillId="28" borderId="10" applyNumberForma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10" fontId="47" fillId="35" borderId="26" applyNumberFormat="0" applyBorder="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26" fillId="15" borderId="10" applyNumberForma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10" fillId="30" borderId="13" applyNumberFormat="0" applyFon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4" fontId="54" fillId="38" borderId="22" applyNumberFormat="0" applyProtection="0">
      <alignment horizontal="left" vertical="center" indent="1"/>
    </xf>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37" fillId="28" borderId="17" applyNumberFormat="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41" fillId="0" borderId="18" applyNumberFormat="0" applyFill="0" applyAlignment="0" applyProtection="0"/>
    <xf numFmtId="0" fontId="22" fillId="28" borderId="10" applyNumberFormat="0" applyAlignment="0" applyProtection="0"/>
    <xf numFmtId="0" fontId="26" fillId="15" borderId="10" applyNumberFormat="0" applyAlignment="0" applyProtection="0"/>
    <xf numFmtId="0" fontId="10" fillId="30" borderId="13" applyNumberFormat="0" applyFont="0" applyAlignment="0" applyProtection="0"/>
    <xf numFmtId="0" fontId="37" fillId="28" borderId="17" applyNumberFormat="0" applyAlignment="0" applyProtection="0"/>
    <xf numFmtId="4" fontId="54" fillId="38" borderId="22" applyNumberFormat="0" applyProtection="0">
      <alignment horizontal="left" vertical="center" indent="1"/>
    </xf>
    <xf numFmtId="3" fontId="10" fillId="0" borderId="26" applyFill="0" applyProtection="0">
      <alignment vertical="center" wrapText="1"/>
    </xf>
    <xf numFmtId="3" fontId="10" fillId="0" borderId="26" applyFill="0" applyProtection="0">
      <alignment vertical="center" wrapText="1"/>
    </xf>
    <xf numFmtId="44" fontId="61" fillId="0" borderId="0" applyFont="0" applyFill="0" applyBorder="0" applyAlignment="0" applyProtection="0"/>
    <xf numFmtId="9" fontId="61" fillId="0" borderId="0" applyFont="0" applyFill="0" applyBorder="0" applyAlignment="0" applyProtection="0"/>
    <xf numFmtId="9" fontId="1" fillId="0" borderId="0" applyFont="0" applyFill="0" applyBorder="0" applyAlignment="0" applyProtection="0"/>
    <xf numFmtId="0" fontId="1" fillId="0" borderId="0"/>
    <xf numFmtId="0" fontId="10" fillId="0" borderId="0"/>
    <xf numFmtId="43" fontId="10"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66">
    <xf numFmtId="0" fontId="0" fillId="0" borderId="0" xfId="0"/>
    <xf numFmtId="0" fontId="0" fillId="7" borderId="26" xfId="0" applyFill="1" applyBorder="1" applyProtection="1">
      <protection locked="0"/>
    </xf>
    <xf numFmtId="1" fontId="0" fillId="7" borderId="26" xfId="0" applyNumberFormat="1" applyFont="1" applyFill="1" applyBorder="1" applyAlignment="1" applyProtection="1">
      <alignment horizontal="left" vertical="top"/>
      <protection locked="0"/>
    </xf>
    <xf numFmtId="10" fontId="0" fillId="7" borderId="4" xfId="0" applyNumberFormat="1" applyFill="1" applyBorder="1" applyProtection="1">
      <protection locked="0"/>
    </xf>
    <xf numFmtId="0" fontId="6" fillId="43" borderId="26" xfId="0" applyFont="1" applyFill="1" applyBorder="1" applyProtection="1">
      <protection locked="0"/>
    </xf>
    <xf numFmtId="10" fontId="6" fillId="43" borderId="26" xfId="0" applyNumberFormat="1" applyFont="1" applyFill="1" applyBorder="1" applyAlignment="1" applyProtection="1">
      <alignment horizontal="right" vertical="center"/>
      <protection locked="0"/>
    </xf>
    <xf numFmtId="10" fontId="0" fillId="7" borderId="4" xfId="0" applyNumberFormat="1" applyFont="1" applyFill="1" applyBorder="1" applyProtection="1">
      <protection locked="0"/>
    </xf>
    <xf numFmtId="4" fontId="0" fillId="7" borderId="31" xfId="0" applyNumberFormat="1" applyFont="1" applyFill="1" applyBorder="1" applyProtection="1">
      <protection locked="0"/>
    </xf>
    <xf numFmtId="4" fontId="0" fillId="7" borderId="40" xfId="0" applyNumberFormat="1" applyFont="1" applyFill="1" applyBorder="1" applyProtection="1">
      <protection locked="0"/>
    </xf>
    <xf numFmtId="4" fontId="4" fillId="7" borderId="4" xfId="0" applyNumberFormat="1" applyFont="1" applyFill="1" applyBorder="1" applyProtection="1">
      <protection locked="0"/>
    </xf>
    <xf numFmtId="4" fontId="0" fillId="7" borderId="34" xfId="0" applyNumberFormat="1" applyFont="1" applyFill="1" applyBorder="1" applyProtection="1">
      <protection locked="0"/>
    </xf>
    <xf numFmtId="4" fontId="0" fillId="7" borderId="35" xfId="0" applyNumberFormat="1" applyFont="1" applyFill="1" applyBorder="1" applyProtection="1">
      <protection locked="0"/>
    </xf>
    <xf numFmtId="4" fontId="0" fillId="7" borderId="43" xfId="0" applyNumberFormat="1" applyFont="1" applyFill="1" applyBorder="1" applyProtection="1">
      <protection locked="0"/>
    </xf>
    <xf numFmtId="4" fontId="0" fillId="7" borderId="44" xfId="0" applyNumberFormat="1" applyFont="1" applyFill="1" applyBorder="1" applyProtection="1">
      <protection locked="0"/>
    </xf>
    <xf numFmtId="4" fontId="0" fillId="7" borderId="36" xfId="0" applyNumberFormat="1" applyFont="1" applyFill="1" applyBorder="1" applyProtection="1">
      <protection locked="0"/>
    </xf>
    <xf numFmtId="4" fontId="0" fillId="7" borderId="37" xfId="0" applyNumberFormat="1" applyFont="1" applyFill="1" applyBorder="1" applyProtection="1">
      <protection locked="0"/>
    </xf>
    <xf numFmtId="4" fontId="0" fillId="7" borderId="39" xfId="0" applyNumberFormat="1" applyFont="1" applyFill="1" applyBorder="1" applyProtection="1">
      <protection locked="0"/>
    </xf>
    <xf numFmtId="10" fontId="6" fillId="7" borderId="4" xfId="0" applyNumberFormat="1" applyFont="1" applyFill="1" applyBorder="1" applyProtection="1">
      <protection locked="0"/>
    </xf>
    <xf numFmtId="4" fontId="0" fillId="7" borderId="0" xfId="0" applyNumberFormat="1" applyFont="1" applyFill="1" applyBorder="1" applyProtection="1">
      <protection locked="0"/>
    </xf>
    <xf numFmtId="0" fontId="2" fillId="41" borderId="28" xfId="0" applyFont="1" applyFill="1" applyBorder="1" applyAlignment="1" applyProtection="1">
      <alignment vertical="center"/>
    </xf>
    <xf numFmtId="0" fontId="67" fillId="41" borderId="29" xfId="0" applyFont="1" applyFill="1" applyBorder="1" applyAlignment="1" applyProtection="1">
      <alignment vertical="center"/>
    </xf>
    <xf numFmtId="0" fontId="67" fillId="41" borderId="0" xfId="0" applyFont="1" applyFill="1" applyProtection="1"/>
    <xf numFmtId="0" fontId="0" fillId="0" borderId="0" xfId="0" applyFont="1" applyProtection="1"/>
    <xf numFmtId="0" fontId="0" fillId="0" borderId="0" xfId="0" applyProtection="1"/>
    <xf numFmtId="0" fontId="0" fillId="40" borderId="26" xfId="0" applyFont="1" applyFill="1" applyBorder="1" applyAlignment="1" applyProtection="1">
      <alignment horizontal="left" vertical="top"/>
    </xf>
    <xf numFmtId="14" fontId="0" fillId="40" borderId="26" xfId="0" applyNumberFormat="1" applyFont="1" applyFill="1" applyBorder="1" applyAlignment="1" applyProtection="1">
      <alignment horizontal="left" vertical="top"/>
    </xf>
    <xf numFmtId="0" fontId="0" fillId="40" borderId="26" xfId="0" applyFont="1" applyFill="1" applyBorder="1" applyProtection="1"/>
    <xf numFmtId="0" fontId="2" fillId="41" borderId="0" xfId="0" applyFont="1" applyFill="1" applyProtection="1"/>
    <xf numFmtId="0" fontId="0" fillId="41" borderId="0" xfId="0" applyFont="1" applyFill="1" applyProtection="1"/>
    <xf numFmtId="0" fontId="4" fillId="0" borderId="0" xfId="0" applyFont="1" applyFill="1" applyProtection="1"/>
    <xf numFmtId="0" fontId="0" fillId="0" borderId="4" xfId="0" applyFont="1" applyBorder="1" applyProtection="1"/>
    <xf numFmtId="0" fontId="0" fillId="40" borderId="4" xfId="0" applyFont="1" applyFill="1" applyBorder="1" applyProtection="1"/>
    <xf numFmtId="0" fontId="4" fillId="0" borderId="0" xfId="0" applyFont="1" applyBorder="1" applyAlignment="1" applyProtection="1">
      <alignment vertical="center" wrapText="1"/>
    </xf>
    <xf numFmtId="0" fontId="0" fillId="0" borderId="0" xfId="0" applyFont="1" applyBorder="1" applyProtection="1"/>
    <xf numFmtId="0" fontId="0" fillId="0" borderId="0" xfId="0" applyFont="1" applyBorder="1" applyAlignment="1" applyProtection="1">
      <alignment vertical="top"/>
    </xf>
    <xf numFmtId="0" fontId="0" fillId="0" borderId="30" xfId="0" applyFont="1" applyBorder="1" applyProtection="1"/>
    <xf numFmtId="0" fontId="0" fillId="40" borderId="26" xfId="0" applyFill="1" applyBorder="1" applyProtection="1"/>
    <xf numFmtId="0" fontId="65" fillId="0" borderId="0" xfId="0" applyFont="1" applyBorder="1" applyProtection="1"/>
    <xf numFmtId="0" fontId="65" fillId="0" borderId="0" xfId="0" applyFont="1" applyBorder="1" applyAlignment="1" applyProtection="1">
      <alignment vertical="top"/>
    </xf>
    <xf numFmtId="0" fontId="72" fillId="0" borderId="0" xfId="0" applyFont="1" applyProtection="1"/>
    <xf numFmtId="0" fontId="6" fillId="0" borderId="30" xfId="0" applyFont="1" applyBorder="1" applyProtection="1"/>
    <xf numFmtId="10" fontId="64" fillId="0" borderId="0" xfId="0" applyNumberFormat="1" applyFont="1" applyBorder="1" applyAlignment="1" applyProtection="1">
      <alignment vertical="center"/>
    </xf>
    <xf numFmtId="0" fontId="3" fillId="0" borderId="0" xfId="0" applyFont="1" applyBorder="1" applyProtection="1"/>
    <xf numFmtId="0" fontId="0" fillId="0" borderId="4" xfId="0" applyFont="1" applyFill="1" applyBorder="1" applyProtection="1"/>
    <xf numFmtId="10" fontId="0" fillId="40" borderId="4" xfId="0" applyNumberFormat="1" applyFont="1" applyFill="1" applyBorder="1" applyProtection="1"/>
    <xf numFmtId="0" fontId="3" fillId="0" borderId="0" xfId="0" applyFont="1" applyFill="1" applyBorder="1" applyProtection="1"/>
    <xf numFmtId="0" fontId="0" fillId="0" borderId="0" xfId="0" applyFont="1" applyAlignment="1" applyProtection="1">
      <alignment vertical="top"/>
    </xf>
    <xf numFmtId="0" fontId="4" fillId="0" borderId="0" xfId="0" applyFont="1" applyFill="1" applyBorder="1" applyProtection="1"/>
    <xf numFmtId="0" fontId="4" fillId="0" borderId="4" xfId="0" applyFont="1" applyBorder="1" applyProtection="1"/>
    <xf numFmtId="0" fontId="6" fillId="0" borderId="0" xfId="0" applyFont="1" applyProtection="1"/>
    <xf numFmtId="211" fontId="0" fillId="0" borderId="2" xfId="0" applyNumberFormat="1" applyBorder="1" applyAlignment="1" applyProtection="1">
      <alignment horizontal="left" vertical="center" indent="1"/>
    </xf>
    <xf numFmtId="4" fontId="4" fillId="40" borderId="26" xfId="0" applyNumberFormat="1" applyFont="1" applyFill="1" applyBorder="1" applyProtection="1"/>
    <xf numFmtId="211" fontId="0" fillId="0" borderId="2" xfId="0" applyNumberFormat="1" applyFill="1" applyBorder="1" applyAlignment="1" applyProtection="1">
      <alignment horizontal="left" vertical="center" indent="1"/>
    </xf>
    <xf numFmtId="4" fontId="4" fillId="40" borderId="4" xfId="0" applyNumberFormat="1" applyFont="1" applyFill="1" applyBorder="1" applyProtection="1"/>
    <xf numFmtId="211" fontId="4" fillId="0" borderId="0" xfId="0" applyNumberFormat="1" applyFont="1" applyBorder="1" applyAlignment="1" applyProtection="1">
      <alignment vertical="center"/>
    </xf>
    <xf numFmtId="4" fontId="64" fillId="0" borderId="0" xfId="0" applyNumberFormat="1" applyFont="1" applyFill="1" applyBorder="1" applyProtection="1"/>
    <xf numFmtId="4" fontId="0" fillId="0" borderId="0" xfId="0" applyNumberFormat="1" applyFont="1" applyProtection="1"/>
    <xf numFmtId="211" fontId="4" fillId="0" borderId="0" xfId="0" applyNumberFormat="1" applyFont="1" applyFill="1" applyBorder="1" applyAlignment="1" applyProtection="1">
      <alignment horizontal="left" vertical="center"/>
    </xf>
    <xf numFmtId="4" fontId="0" fillId="40" borderId="4" xfId="0" applyNumberFormat="1" applyFont="1" applyFill="1" applyBorder="1" applyProtection="1"/>
    <xf numFmtId="211" fontId="0" fillId="0" borderId="0" xfId="0" applyNumberFormat="1" applyAlignment="1" applyProtection="1">
      <alignment vertical="center"/>
    </xf>
    <xf numFmtId="211" fontId="2" fillId="41" borderId="2" xfId="0" applyNumberFormat="1" applyFont="1" applyFill="1" applyBorder="1" applyAlignment="1" applyProtection="1">
      <alignment vertical="center"/>
    </xf>
    <xf numFmtId="4" fontId="0" fillId="40" borderId="26" xfId="0" applyNumberFormat="1" applyFont="1" applyFill="1" applyBorder="1" applyProtection="1"/>
    <xf numFmtId="5" fontId="0" fillId="0" borderId="2" xfId="0" applyNumberFormat="1" applyBorder="1" applyAlignment="1" applyProtection="1">
      <alignment horizontal="left" vertical="center" indent="1"/>
    </xf>
    <xf numFmtId="211" fontId="0" fillId="0" borderId="2" xfId="0" applyNumberFormat="1" applyFont="1" applyBorder="1" applyAlignment="1" applyProtection="1">
      <alignment horizontal="left" vertical="center" indent="1"/>
    </xf>
    <xf numFmtId="211" fontId="4" fillId="0" borderId="2" xfId="0" applyNumberFormat="1" applyFont="1" applyBorder="1" applyAlignment="1" applyProtection="1">
      <alignment vertical="center"/>
    </xf>
    <xf numFmtId="4" fontId="0" fillId="40" borderId="45" xfId="0" applyNumberFormat="1" applyFont="1" applyFill="1" applyBorder="1" applyProtection="1"/>
    <xf numFmtId="211" fontId="4" fillId="0" borderId="0" xfId="0" applyNumberFormat="1" applyFont="1" applyFill="1" applyBorder="1" applyAlignment="1" applyProtection="1">
      <alignment vertical="center"/>
    </xf>
    <xf numFmtId="4" fontId="4" fillId="0" borderId="0" xfId="0" applyNumberFormat="1" applyFont="1" applyFill="1" applyBorder="1" applyProtection="1"/>
    <xf numFmtId="4" fontId="0" fillId="0" borderId="0" xfId="0" applyNumberFormat="1" applyFont="1" applyFill="1" applyBorder="1" applyProtection="1"/>
    <xf numFmtId="0" fontId="0" fillId="0" borderId="0" xfId="0" applyFont="1" applyFill="1" applyProtection="1"/>
    <xf numFmtId="211" fontId="2" fillId="42" borderId="0" xfId="0" applyNumberFormat="1" applyFont="1" applyFill="1" applyBorder="1" applyAlignment="1" applyProtection="1">
      <alignment vertical="center"/>
    </xf>
    <xf numFmtId="211" fontId="8" fillId="0" borderId="0" xfId="0" applyNumberFormat="1" applyFont="1" applyFill="1" applyBorder="1" applyAlignment="1" applyProtection="1">
      <alignment vertical="center"/>
    </xf>
    <xf numFmtId="211" fontId="8" fillId="0" borderId="0" xfId="0" applyNumberFormat="1" applyFont="1" applyBorder="1" applyAlignment="1" applyProtection="1">
      <alignment vertical="center"/>
    </xf>
    <xf numFmtId="4" fontId="64" fillId="40" borderId="26" xfId="0" applyNumberFormat="1" applyFont="1" applyFill="1" applyBorder="1" applyProtection="1"/>
    <xf numFmtId="0" fontId="3" fillId="0" borderId="0" xfId="0" applyFont="1" applyProtection="1"/>
    <xf numFmtId="211" fontId="2" fillId="41" borderId="0" xfId="0" applyNumberFormat="1" applyFont="1" applyFill="1" applyBorder="1" applyAlignment="1" applyProtection="1">
      <alignment vertical="center"/>
    </xf>
    <xf numFmtId="211" fontId="6" fillId="0" borderId="0" xfId="0" applyNumberFormat="1" applyFont="1" applyBorder="1" applyAlignment="1" applyProtection="1">
      <alignment horizontal="left" vertical="center" indent="1"/>
    </xf>
    <xf numFmtId="211" fontId="6" fillId="0" borderId="0" xfId="0" applyNumberFormat="1" applyFont="1" applyBorder="1" applyAlignment="1" applyProtection="1">
      <alignment horizontal="left" vertical="center" indent="2"/>
    </xf>
    <xf numFmtId="211" fontId="4" fillId="0" borderId="0" xfId="0" applyNumberFormat="1" applyFont="1" applyBorder="1" applyAlignment="1" applyProtection="1">
      <alignment horizontal="left" vertical="center"/>
    </xf>
    <xf numFmtId="211" fontId="64" fillId="0" borderId="0" xfId="0" applyNumberFormat="1" applyFont="1" applyBorder="1" applyAlignment="1" applyProtection="1">
      <alignment horizontal="left" vertical="center"/>
    </xf>
    <xf numFmtId="0" fontId="64" fillId="0" borderId="0" xfId="0" applyFont="1" applyProtection="1"/>
    <xf numFmtId="211" fontId="4" fillId="0" borderId="0" xfId="0" applyNumberFormat="1" applyFont="1" applyAlignment="1" applyProtection="1">
      <alignment vertical="center"/>
    </xf>
    <xf numFmtId="0" fontId="0" fillId="0" borderId="26" xfId="0" applyFont="1" applyFill="1" applyBorder="1" applyProtection="1"/>
    <xf numFmtId="0" fontId="72" fillId="0" borderId="0" xfId="0" applyFont="1" applyFill="1" applyBorder="1" applyProtection="1"/>
    <xf numFmtId="0" fontId="4" fillId="0" borderId="0" xfId="0" applyFont="1" applyProtection="1"/>
    <xf numFmtId="211" fontId="0" fillId="0" borderId="3" xfId="0" applyNumberFormat="1" applyBorder="1" applyAlignment="1" applyProtection="1">
      <alignment horizontal="left" vertical="center" indent="1"/>
    </xf>
    <xf numFmtId="4" fontId="0" fillId="40" borderId="32" xfId="0" applyNumberFormat="1" applyFont="1" applyFill="1" applyBorder="1" applyProtection="1"/>
    <xf numFmtId="4" fontId="0" fillId="40" borderId="33" xfId="0" applyNumberFormat="1" applyFont="1" applyFill="1" applyBorder="1" applyProtection="1"/>
    <xf numFmtId="4" fontId="0" fillId="40" borderId="41" xfId="0" applyNumberFormat="1" applyFont="1" applyFill="1" applyBorder="1" applyProtection="1"/>
    <xf numFmtId="10" fontId="0" fillId="43" borderId="26" xfId="0" applyNumberFormat="1" applyFill="1" applyBorder="1" applyProtection="1">
      <protection locked="0"/>
    </xf>
    <xf numFmtId="0" fontId="0" fillId="41" borderId="0" xfId="0" applyFill="1" applyProtection="1"/>
    <xf numFmtId="0" fontId="4" fillId="0" borderId="26" xfId="0" applyFont="1" applyBorder="1" applyProtection="1"/>
    <xf numFmtId="0" fontId="0" fillId="0" borderId="26" xfId="0" applyBorder="1" applyProtection="1"/>
    <xf numFmtId="4" fontId="0" fillId="40" borderId="26" xfId="0" applyNumberFormat="1" applyFill="1" applyBorder="1" applyProtection="1"/>
    <xf numFmtId="10" fontId="0" fillId="40" borderId="26" xfId="0" applyNumberFormat="1" applyFont="1" applyFill="1" applyBorder="1" applyProtection="1"/>
    <xf numFmtId="0" fontId="4" fillId="0" borderId="26" xfId="0" applyFont="1" applyBorder="1" applyAlignment="1" applyProtection="1">
      <alignment wrapText="1"/>
    </xf>
    <xf numFmtId="0" fontId="0" fillId="0" borderId="4" xfId="0" applyBorder="1" applyProtection="1"/>
    <xf numFmtId="4" fontId="0" fillId="40" borderId="4" xfId="0" applyNumberFormat="1" applyFill="1" applyBorder="1" applyProtection="1"/>
    <xf numFmtId="4" fontId="0" fillId="0" borderId="0" xfId="0" applyNumberFormat="1" applyFill="1" applyBorder="1" applyProtection="1"/>
    <xf numFmtId="4" fontId="0" fillId="40" borderId="4" xfId="0" applyNumberFormat="1" applyFill="1" applyBorder="1" applyAlignment="1" applyProtection="1">
      <alignment horizontal="right"/>
    </xf>
    <xf numFmtId="10" fontId="0" fillId="40" borderId="26" xfId="0" applyNumberFormat="1" applyFill="1" applyBorder="1" applyProtection="1"/>
    <xf numFmtId="0" fontId="6" fillId="0" borderId="26" xfId="0" applyFont="1" applyBorder="1" applyProtection="1"/>
    <xf numFmtId="4" fontId="6" fillId="40" borderId="26" xfId="0" applyNumberFormat="1" applyFont="1" applyFill="1" applyBorder="1" applyProtection="1"/>
    <xf numFmtId="0" fontId="0" fillId="0" borderId="26" xfId="0" applyFill="1" applyBorder="1" applyProtection="1"/>
    <xf numFmtId="10" fontId="0" fillId="0" borderId="0" xfId="0" applyNumberFormat="1" applyProtection="1"/>
    <xf numFmtId="4" fontId="4" fillId="0" borderId="0" xfId="0" applyNumberFormat="1" applyFont="1" applyProtection="1"/>
    <xf numFmtId="0" fontId="2" fillId="41" borderId="0" xfId="0" applyFont="1" applyFill="1" applyAlignment="1" applyProtection="1">
      <alignment vertical="center"/>
    </xf>
    <xf numFmtId="0" fontId="67" fillId="41" borderId="0" xfId="0" applyFont="1" applyFill="1" applyAlignment="1" applyProtection="1">
      <alignment vertical="center"/>
    </xf>
    <xf numFmtId="0" fontId="8" fillId="0" borderId="0" xfId="0" applyFont="1" applyBorder="1" applyProtection="1"/>
    <xf numFmtId="0" fontId="68" fillId="0" borderId="0" xfId="0" applyFont="1" applyAlignment="1" applyProtection="1">
      <alignment vertical="top"/>
    </xf>
    <xf numFmtId="0" fontId="4" fillId="0" borderId="26" xfId="0" applyFont="1" applyFill="1" applyBorder="1" applyAlignment="1" applyProtection="1">
      <alignment horizontal="left" vertical="top"/>
    </xf>
    <xf numFmtId="0" fontId="0" fillId="0" borderId="0" xfId="0" applyFill="1" applyBorder="1" applyProtection="1"/>
    <xf numFmtId="10" fontId="0" fillId="40" borderId="4" xfId="960" applyNumberFormat="1" applyFont="1" applyFill="1" applyBorder="1" applyProtection="1"/>
    <xf numFmtId="10" fontId="0" fillId="40" borderId="4" xfId="0" applyNumberFormat="1" applyFill="1" applyBorder="1" applyProtection="1"/>
    <xf numFmtId="0" fontId="3" fillId="0" borderId="0" xfId="0" applyFont="1" applyAlignment="1" applyProtection="1">
      <alignment vertical="top"/>
    </xf>
    <xf numFmtId="0" fontId="0" fillId="0" borderId="42" xfId="0" applyBorder="1" applyProtection="1"/>
    <xf numFmtId="4" fontId="0" fillId="40" borderId="42" xfId="0" applyNumberFormat="1" applyFill="1" applyBorder="1" applyProtection="1"/>
    <xf numFmtId="0" fontId="4" fillId="0" borderId="0" xfId="0" applyFont="1" applyFill="1" applyBorder="1" applyAlignment="1" applyProtection="1">
      <alignment horizontal="center" vertical="center"/>
    </xf>
    <xf numFmtId="0" fontId="0" fillId="0" borderId="0" xfId="0" applyFill="1" applyBorder="1" applyAlignment="1" applyProtection="1">
      <alignment vertical="center"/>
    </xf>
    <xf numFmtId="0" fontId="7" fillId="0" borderId="0" xfId="0" applyFont="1" applyFill="1" applyBorder="1" applyProtection="1"/>
    <xf numFmtId="0" fontId="0" fillId="0" borderId="0" xfId="0" applyFill="1" applyAlignment="1" applyProtection="1">
      <alignment horizontal="center"/>
    </xf>
    <xf numFmtId="0" fontId="0" fillId="0" borderId="41" xfId="0" applyBorder="1" applyProtection="1"/>
    <xf numFmtId="10" fontId="0" fillId="40" borderId="41" xfId="0" applyNumberFormat="1" applyFill="1" applyBorder="1" applyProtection="1"/>
    <xf numFmtId="10" fontId="0" fillId="0" borderId="4" xfId="0" applyNumberFormat="1" applyBorder="1" applyProtection="1"/>
    <xf numFmtId="0" fontId="4" fillId="0" borderId="26" xfId="0" applyFont="1" applyFill="1" applyBorder="1" applyProtection="1"/>
    <xf numFmtId="0" fontId="4" fillId="0" borderId="4" xfId="0" applyFont="1" applyFill="1" applyBorder="1" applyProtection="1"/>
    <xf numFmtId="0" fontId="71" fillId="0" borderId="4" xfId="0" applyFont="1" applyFill="1" applyBorder="1" applyProtection="1"/>
    <xf numFmtId="0" fontId="0" fillId="40" borderId="26" xfId="0" applyFont="1" applyFill="1" applyBorder="1" applyAlignment="1" applyProtection="1">
      <alignment horizontal="center" vertical="center"/>
    </xf>
    <xf numFmtId="0" fontId="0" fillId="0" borderId="26" xfId="0" applyBorder="1" applyAlignment="1" applyProtection="1">
      <alignment horizontal="center" vertical="center"/>
    </xf>
    <xf numFmtId="10" fontId="0" fillId="0" borderId="26" xfId="0" applyNumberFormat="1" applyBorder="1" applyProtection="1"/>
    <xf numFmtId="10" fontId="6" fillId="0" borderId="4" xfId="0" applyNumberFormat="1" applyFont="1" applyBorder="1" applyProtection="1"/>
    <xf numFmtId="10" fontId="70" fillId="0" borderId="4" xfId="0" applyNumberFormat="1" applyFont="1" applyBorder="1" applyProtection="1"/>
    <xf numFmtId="10" fontId="8" fillId="0" borderId="26" xfId="0" applyNumberFormat="1" applyFont="1" applyBorder="1" applyProtection="1"/>
    <xf numFmtId="0" fontId="64" fillId="0" borderId="26" xfId="0" applyFont="1" applyBorder="1" applyProtection="1"/>
    <xf numFmtId="0" fontId="0" fillId="0" borderId="26" xfId="0" applyFont="1" applyBorder="1" applyAlignment="1" applyProtection="1">
      <alignment horizontal="center" vertical="center"/>
    </xf>
    <xf numFmtId="10" fontId="64" fillId="0" borderId="26" xfId="0" applyNumberFormat="1" applyFont="1" applyBorder="1" applyProtection="1"/>
    <xf numFmtId="10" fontId="3" fillId="0" borderId="4" xfId="0" applyNumberFormat="1" applyFont="1" applyBorder="1" applyProtection="1"/>
    <xf numFmtId="10" fontId="64" fillId="0" borderId="26" xfId="0" applyNumberFormat="1" applyFont="1" applyFill="1" applyBorder="1" applyProtection="1"/>
    <xf numFmtId="0" fontId="0" fillId="40" borderId="4" xfId="0" applyFill="1" applyBorder="1" applyAlignment="1" applyProtection="1">
      <alignment horizontal="left" vertical="center"/>
    </xf>
    <xf numFmtId="0" fontId="3" fillId="0" borderId="0" xfId="0" applyFont="1" applyAlignment="1" applyProtection="1">
      <alignment vertical="center"/>
    </xf>
    <xf numFmtId="0" fontId="0" fillId="0" borderId="0" xfId="0" applyAlignment="1" applyProtection="1">
      <alignment vertical="center"/>
    </xf>
    <xf numFmtId="0" fontId="0" fillId="40" borderId="4" xfId="0" applyFill="1" applyBorder="1" applyAlignment="1" applyProtection="1">
      <alignment vertical="center"/>
    </xf>
    <xf numFmtId="0" fontId="0" fillId="40" borderId="4" xfId="0" applyFill="1" applyBorder="1" applyAlignment="1" applyProtection="1">
      <alignment horizontal="left" vertical="center" wrapText="1"/>
    </xf>
    <xf numFmtId="0" fontId="0" fillId="0" borderId="0" xfId="0" applyAlignment="1" applyProtection="1">
      <alignment horizontal="left" vertical="center"/>
    </xf>
    <xf numFmtId="0" fontId="70" fillId="0" borderId="0" xfId="0" applyFont="1" applyAlignment="1" applyProtection="1">
      <alignment vertical="top"/>
    </xf>
    <xf numFmtId="0" fontId="0" fillId="40" borderId="26" xfId="0" applyFont="1" applyFill="1" applyBorder="1" applyAlignment="1" applyProtection="1"/>
    <xf numFmtId="0" fontId="0" fillId="43" borderId="26" xfId="0" applyFont="1" applyFill="1" applyBorder="1" applyAlignment="1" applyProtection="1">
      <alignment vertical="center"/>
    </xf>
    <xf numFmtId="0" fontId="0" fillId="7" borderId="26" xfId="0" applyFill="1" applyBorder="1" applyAlignment="1" applyProtection="1">
      <alignment vertical="center"/>
    </xf>
    <xf numFmtId="0" fontId="0" fillId="7" borderId="26" xfId="0" applyFont="1" applyFill="1" applyBorder="1" applyAlignment="1" applyProtection="1">
      <alignment horizontal="left" vertical="top"/>
      <protection locked="0"/>
    </xf>
    <xf numFmtId="14" fontId="0" fillId="7" borderId="26" xfId="0" applyNumberFormat="1" applyFont="1" applyFill="1" applyBorder="1" applyAlignment="1" applyProtection="1">
      <alignment horizontal="left" vertical="top"/>
      <protection locked="0"/>
    </xf>
    <xf numFmtId="0" fontId="4" fillId="0" borderId="4" xfId="0" applyFont="1" applyFill="1" applyBorder="1" applyAlignment="1" applyProtection="1">
      <alignment horizontal="center" vertical="center"/>
    </xf>
    <xf numFmtId="0" fontId="4" fillId="0" borderId="38" xfId="0" applyFont="1" applyFill="1" applyBorder="1" applyAlignment="1" applyProtection="1">
      <alignment horizontal="left" vertical="top"/>
    </xf>
    <xf numFmtId="0" fontId="4" fillId="0" borderId="40" xfId="0" applyFont="1" applyFill="1" applyBorder="1" applyAlignment="1" applyProtection="1">
      <alignment horizontal="left" vertical="top"/>
    </xf>
    <xf numFmtId="0" fontId="4" fillId="0" borderId="33" xfId="0" applyFont="1" applyFill="1" applyBorder="1" applyAlignment="1" applyProtection="1">
      <alignment horizontal="left" vertical="top"/>
    </xf>
    <xf numFmtId="0" fontId="4" fillId="0" borderId="4" xfId="0" applyFont="1" applyFill="1" applyBorder="1" applyAlignment="1" applyProtection="1">
      <alignment horizontal="left"/>
    </xf>
    <xf numFmtId="0" fontId="4" fillId="0" borderId="41"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42" xfId="0" applyFont="1" applyBorder="1" applyAlignment="1" applyProtection="1">
      <alignment horizontal="center" vertical="center" wrapText="1"/>
    </xf>
    <xf numFmtId="0" fontId="6" fillId="40" borderId="4" xfId="0" applyFont="1" applyFill="1" applyBorder="1" applyAlignment="1" applyProtection="1">
      <alignment horizontal="left" vertical="center" wrapText="1"/>
    </xf>
    <xf numFmtId="0" fontId="6" fillId="40" borderId="4" xfId="0" applyFont="1" applyFill="1" applyBorder="1" applyAlignment="1" applyProtection="1">
      <alignment horizontal="left" vertical="center"/>
    </xf>
    <xf numFmtId="0" fontId="0" fillId="40" borderId="4" xfId="0" applyFill="1" applyBorder="1" applyAlignment="1" applyProtection="1">
      <alignment horizontal="left" vertical="center" wrapText="1"/>
    </xf>
    <xf numFmtId="0" fontId="0" fillId="40" borderId="4" xfId="0" applyFill="1" applyBorder="1" applyAlignment="1" applyProtection="1">
      <alignment horizontal="left" vertical="center"/>
    </xf>
    <xf numFmtId="0" fontId="0" fillId="40" borderId="38" xfId="0" applyFill="1" applyBorder="1" applyAlignment="1" applyProtection="1">
      <alignment horizontal="left" vertical="center" wrapText="1"/>
    </xf>
    <xf numFmtId="0" fontId="0" fillId="40" borderId="40" xfId="0" applyFill="1" applyBorder="1" applyAlignment="1" applyProtection="1">
      <alignment horizontal="left" vertical="center" wrapText="1"/>
    </xf>
    <xf numFmtId="0" fontId="0" fillId="40" borderId="33" xfId="0" applyFill="1" applyBorder="1" applyAlignment="1" applyProtection="1">
      <alignment horizontal="left" vertical="center" wrapText="1"/>
    </xf>
    <xf numFmtId="0" fontId="0" fillId="40" borderId="26" xfId="0" applyFont="1" applyFill="1" applyBorder="1" applyAlignment="1" applyProtection="1">
      <alignment horizontal="left" vertical="top" wrapText="1"/>
    </xf>
  </cellXfs>
  <cellStyles count="961">
    <cellStyle name="# ##0" xfId="46"/>
    <cellStyle name="# ##0 2" xfId="47"/>
    <cellStyle name="# ##0 2 2" xfId="48"/>
    <cellStyle name="# ##0 2 2 2" xfId="779"/>
    <cellStyle name="# ##0 2 3" xfId="49"/>
    <cellStyle name="# ##0 3" xfId="50"/>
    <cellStyle name="# ##0,00" xfId="2"/>
    <cellStyle name="# ##0,00;-# ##0,00;" xfId="3"/>
    <cellStyle name="# ##0,00;-# ##0,00; 2" xfId="51"/>
    <cellStyle name="# ##0,00;-# ##0,00; 2 2" xfId="780"/>
    <cellStyle name="# ##0,00;-# ##0,00; 3" xfId="52"/>
    <cellStyle name="# ##0,00;-# ##0,00; 4" xfId="53"/>
    <cellStyle name="# ##0,00;-# ##0,00; 4 2" xfId="54"/>
    <cellStyle name="# ##0,00;-# ##0,00; 4 3" xfId="55"/>
    <cellStyle name="# ##0,00;-# ##0,00; 5" xfId="56"/>
    <cellStyle name="$" xfId="57"/>
    <cellStyle name="£" xfId="58"/>
    <cellStyle name="0" xfId="4"/>
    <cellStyle name="0 2" xfId="59"/>
    <cellStyle name="0 2 2" xfId="781"/>
    <cellStyle name="0 3" xfId="60"/>
    <cellStyle name="0 4" xfId="61"/>
    <cellStyle name="0,0" xfId="62"/>
    <cellStyle name="0,0 2" xfId="63"/>
    <cellStyle name="0,0 2 2" xfId="782"/>
    <cellStyle name="0,00&quot; %&quot;;-0,00&quot; %&quot;;" xfId="5"/>
    <cellStyle name="0,00%" xfId="64"/>
    <cellStyle name="0,00% 2" xfId="65"/>
    <cellStyle name="0,00% 2 2" xfId="783"/>
    <cellStyle name="0,00%;-0,00%;" xfId="6"/>
    <cellStyle name="01- 0 ---------------" xfId="66"/>
    <cellStyle name="02- # ##0" xfId="67"/>
    <cellStyle name="03- 0,00" xfId="68"/>
    <cellStyle name="04- # ##0,00" xfId="69"/>
    <cellStyle name="05- 0%" xfId="70"/>
    <cellStyle name="06- 0,0%" xfId="71"/>
    <cellStyle name="07- 0,00%" xfId="72"/>
    <cellStyle name="11 •  0" xfId="7"/>
    <cellStyle name="11- 0;-0; -----------" xfId="73"/>
    <cellStyle name="12- # ##0;-# ##0;" xfId="74"/>
    <cellStyle name="12 •  # ##0" xfId="8"/>
    <cellStyle name="13 •  # ##0,00" xfId="9"/>
    <cellStyle name="13- 0,00;-0,00;" xfId="75"/>
    <cellStyle name="14- # ##0,00;-# ##0,00;" xfId="76"/>
    <cellStyle name="15- 0%;-0%;" xfId="77"/>
    <cellStyle name="16- 0,0%;-0,0%;" xfId="78"/>
    <cellStyle name="17 •  0%" xfId="10"/>
    <cellStyle name="17- 0,00%;-0,00%;" xfId="79"/>
    <cellStyle name="18 •  0,0%" xfId="11"/>
    <cellStyle name="19 •  0,00%" xfId="12"/>
    <cellStyle name="20 % - Accent1 2" xfId="80"/>
    <cellStyle name="20 % - Accent1 2 2" xfId="389"/>
    <cellStyle name="20 % - Accent2 2" xfId="81"/>
    <cellStyle name="20 % - Accent2 2 2" xfId="390"/>
    <cellStyle name="20 % - Accent3 2" xfId="82"/>
    <cellStyle name="20 % - Accent3 2 2" xfId="391"/>
    <cellStyle name="20 % - Accent4 2" xfId="83"/>
    <cellStyle name="20 % - Accent4 2 2" xfId="392"/>
    <cellStyle name="20 % - Accent5 2" xfId="84"/>
    <cellStyle name="20 % - Accent6 2" xfId="85"/>
    <cellStyle name="20% - Accent1" xfId="86"/>
    <cellStyle name="20% - Accent2" xfId="87"/>
    <cellStyle name="20% - Accent3" xfId="88"/>
    <cellStyle name="20% - Accent4" xfId="89"/>
    <cellStyle name="20% - Accent5" xfId="90"/>
    <cellStyle name="20% - Accent5 2" xfId="771"/>
    <cellStyle name="20% - Accent6" xfId="91"/>
    <cellStyle name="21- +0;-0; ----------" xfId="92"/>
    <cellStyle name="21 •  0;-0;" xfId="13"/>
    <cellStyle name="21 •  0;-0; 2" xfId="393"/>
    <cellStyle name="21 •  0;-0; 2 2" xfId="583"/>
    <cellStyle name="21 •  0;-0; 2 2 2" xfId="861"/>
    <cellStyle name="21 •  0;-0; 2 3" xfId="811"/>
    <cellStyle name="21 •  0;-0; 3" xfId="577"/>
    <cellStyle name="21 •  0;-0; 3 2" xfId="858"/>
    <cellStyle name="21 •  0;-0; 4" xfId="772"/>
    <cellStyle name="22- +# ##0;-# ##0;" xfId="93"/>
    <cellStyle name="22 •  # ##0;-# ##0;" xfId="14"/>
    <cellStyle name="22 •  # ##0;-# ##0; 2" xfId="394"/>
    <cellStyle name="22 •  # ##0;-# ##0; 2 2" xfId="555"/>
    <cellStyle name="22 •  # ##0;-# ##0; 2 2 2" xfId="842"/>
    <cellStyle name="22 •  # ##0;-# ##0; 2 3" xfId="812"/>
    <cellStyle name="22 •  # ##0;-# ##0; 3" xfId="593"/>
    <cellStyle name="22 •  # ##0;-# ##0; 3 2" xfId="867"/>
    <cellStyle name="22 •  # ##0;-# ##0; 4" xfId="773"/>
    <cellStyle name="23- +0,00;-0,00;" xfId="94"/>
    <cellStyle name="23 •  # ##0,00;-# ##0,00;" xfId="15"/>
    <cellStyle name="24- +# ##0,00;-# ##0,00;" xfId="95"/>
    <cellStyle name="25- +0%;-0%;" xfId="96"/>
    <cellStyle name="26- +0,0%;-0,0%;" xfId="97"/>
    <cellStyle name="27- +0,00%;-0,00%;" xfId="98"/>
    <cellStyle name="27 •  0%;-0%;" xfId="16"/>
    <cellStyle name="28 •  0,0%;-0,0%;" xfId="17"/>
    <cellStyle name="29 •  0,00%;-0,00%;" xfId="18"/>
    <cellStyle name="30 ________ cadre épais" xfId="19"/>
    <cellStyle name="31 •  +0;-0;" xfId="20"/>
    <cellStyle name="31- 0;-0[Rouge]; ----" xfId="99"/>
    <cellStyle name="32- # ##0;-# ##0[Rouge];" xfId="100"/>
    <cellStyle name="32 •  +# ##0;-# ##0;" xfId="21"/>
    <cellStyle name="33 •  +# ##0,00;-# ##0,00;" xfId="22"/>
    <cellStyle name="33- 0,00;-0,00[Rouge];" xfId="101"/>
    <cellStyle name="34- # ##0,00;-# ##0,00[Rouge];" xfId="102"/>
    <cellStyle name="35- 0%;-0%[Rouge];" xfId="103"/>
    <cellStyle name="36- 0,0%;-0,0%[Rouge];" xfId="104"/>
    <cellStyle name="37 •  +0%;-0%;" xfId="23"/>
    <cellStyle name="37- 0,00%;-0,00%[Rouge];" xfId="105"/>
    <cellStyle name="38 •  +0,0%;-0,0%;" xfId="24"/>
    <cellStyle name="39 •  +0,00%;-0,00%;" xfId="25"/>
    <cellStyle name="40 % - Accent1 2" xfId="106"/>
    <cellStyle name="40 % - Accent1 2 2" xfId="395"/>
    <cellStyle name="40 % - Accent2 2" xfId="107"/>
    <cellStyle name="40 % - Accent3 2" xfId="108"/>
    <cellStyle name="40 % - Accent3 2 2" xfId="396"/>
    <cellStyle name="40 % - Accent4 2" xfId="109"/>
    <cellStyle name="40 % - Accent4 2 2" xfId="397"/>
    <cellStyle name="40 % - Accent5 2" xfId="110"/>
    <cellStyle name="40 % - Accent6 2" xfId="111"/>
    <cellStyle name="40 % - Accent6 2 2" xfId="398"/>
    <cellStyle name="40% - Accent1" xfId="112"/>
    <cellStyle name="40% - Accent2" xfId="113"/>
    <cellStyle name="40% - Accent3" xfId="114"/>
    <cellStyle name="40% - Accent4" xfId="115"/>
    <cellStyle name="40% - Accent5" xfId="116"/>
    <cellStyle name="40% - Accent6" xfId="117"/>
    <cellStyle name="41 •  Date &quot;JJ-MM-AA&quot; (centrée)" xfId="26"/>
    <cellStyle name="41 •  Date &quot;JJ-MM-AA&quot; (centrée) 2" xfId="118"/>
    <cellStyle name="41 •  Date &quot;JJ-MM-AA&quot; (centrée) 2 2" xfId="784"/>
    <cellStyle name="41 •  Date &quot;JJ-MM-AAAA&quot; (centrée)" xfId="27"/>
    <cellStyle name="42 •  Date &quot;MMMM AAAA&quot; (gauche)" xfId="28"/>
    <cellStyle name="44444" xfId="119"/>
    <cellStyle name="50 ________ cadre double" xfId="29"/>
    <cellStyle name="51 •  Recopier" xfId="30"/>
    <cellStyle name="51 •  Recopier 2" xfId="120"/>
    <cellStyle name="52 •  Case ombrée" xfId="31"/>
    <cellStyle name="52 •  Case ombrée 2" xfId="121"/>
    <cellStyle name="53 •  Case noire" xfId="32"/>
    <cellStyle name="53 •  Case noire 2" xfId="122"/>
    <cellStyle name="54 •  Case hachurée" xfId="33"/>
    <cellStyle name="54 •  Case hachurée 2" xfId="123"/>
    <cellStyle name="58 •  Times 12 gras" xfId="34"/>
    <cellStyle name="58 •  Times 12 gras 2" xfId="124"/>
    <cellStyle name="58 •  Times 12 gras 2 2" xfId="570"/>
    <cellStyle name="58 •  Times 12 gras 2 2 2" xfId="851"/>
    <cellStyle name="58 •  Times 12 gras 2 3" xfId="785"/>
    <cellStyle name="58 •  Times 12 gras 3" xfId="575"/>
    <cellStyle name="58 •  Times 12 gras 3 2" xfId="856"/>
    <cellStyle name="58 •  Times 12 gras 4" xfId="774"/>
    <cellStyle name="59 •  Times 14 gras" xfId="35"/>
    <cellStyle name="59 •  Times 14 gras 2" xfId="125"/>
    <cellStyle name="59 •  Times 14 gras 2 2" xfId="569"/>
    <cellStyle name="59 •  Times 14 gras 2 2 2" xfId="850"/>
    <cellStyle name="59 •  Times 14 gras 2 3" xfId="786"/>
    <cellStyle name="59 •  Times 14 gras 3" xfId="574"/>
    <cellStyle name="59 •  Times 14 gras 3 2" xfId="855"/>
    <cellStyle name="59 •  Times 14 gras 4" xfId="775"/>
    <cellStyle name="60 • Vertical" xfId="36"/>
    <cellStyle name="60 • Vertical 2" xfId="126"/>
    <cellStyle name="60 % - Accent1 2" xfId="127"/>
    <cellStyle name="60 % - Accent1 2 2" xfId="399"/>
    <cellStyle name="60 % - Accent2 2" xfId="128"/>
    <cellStyle name="60 % - Accent3 2" xfId="129"/>
    <cellStyle name="60 % - Accent3 2 2" xfId="400"/>
    <cellStyle name="60 % - Accent4 2" xfId="130"/>
    <cellStyle name="60 % - Accent4 2 2" xfId="401"/>
    <cellStyle name="60 % - Accent5 2" xfId="131"/>
    <cellStyle name="60 % - Accent6 2" xfId="132"/>
    <cellStyle name="60 % - Accent6 2 2" xfId="402"/>
    <cellStyle name="60% - Accent1" xfId="133"/>
    <cellStyle name="60% - Accent2" xfId="134"/>
    <cellStyle name="60% - Accent3" xfId="135"/>
    <cellStyle name="60% - Accent4" xfId="136"/>
    <cellStyle name="60% - Accent5" xfId="137"/>
    <cellStyle name="60% - Accent6" xfId="138"/>
    <cellStyle name="60% - Accent6 2" xfId="769"/>
    <cellStyle name="Accent1 2" xfId="139"/>
    <cellStyle name="Accent1 2 2" xfId="403"/>
    <cellStyle name="Accent2 2" xfId="140"/>
    <cellStyle name="Accent2 2 2" xfId="404"/>
    <cellStyle name="Accent3 2" xfId="141"/>
    <cellStyle name="Accent4 2" xfId="142"/>
    <cellStyle name="Accent4 2 2" xfId="405"/>
    <cellStyle name="Accent5 2" xfId="143"/>
    <cellStyle name="Accent6 2" xfId="144"/>
    <cellStyle name="adi" xfId="323"/>
    <cellStyle name="Avertissement 2" xfId="145"/>
    <cellStyle name="Avertissement 2 2" xfId="406"/>
    <cellStyle name="Bad" xfId="146"/>
    <cellStyle name="Bad 2" xfId="768"/>
    <cellStyle name="Budgeted Holidays" xfId="324"/>
    <cellStyle name="Caché" xfId="325"/>
    <cellStyle name="Cadre" xfId="326"/>
    <cellStyle name="Cadre 2" xfId="407"/>
    <cellStyle name="Cadre 2 2" xfId="460"/>
    <cellStyle name="Cadre 2 2 2" xfId="676"/>
    <cellStyle name="Cadre 2 2 2 2" xfId="949"/>
    <cellStyle name="Cadre 2 2 3" xfId="834"/>
    <cellStyle name="Cadre 2 3" xfId="559"/>
    <cellStyle name="Cadre 2 3 2" xfId="843"/>
    <cellStyle name="Cadre 2 4" xfId="813"/>
    <cellStyle name="Cadre 3" xfId="461"/>
    <cellStyle name="Cadre 3 2" xfId="677"/>
    <cellStyle name="Cadre 3 2 2" xfId="950"/>
    <cellStyle name="Cadre 3 3" xfId="835"/>
    <cellStyle name="Cadre 4" xfId="584"/>
    <cellStyle name="Cadre 4 2" xfId="862"/>
    <cellStyle name="Cadre 5" xfId="810"/>
    <cellStyle name="Calcul 2" xfId="147"/>
    <cellStyle name="Calcul 2 2" xfId="408"/>
    <cellStyle name="Calcul 2 2 2" xfId="587"/>
    <cellStyle name="Calcul 2 2 2 2" xfId="863"/>
    <cellStyle name="Calcul 2 2 3" xfId="582"/>
    <cellStyle name="Calcul 2 3" xfId="462"/>
    <cellStyle name="Calcul 2 3 2" xfId="595"/>
    <cellStyle name="Calcul 2 3 2 2" xfId="869"/>
    <cellStyle name="Calcul 2 3 3" xfId="678"/>
    <cellStyle name="Calcul 2 4" xfId="463"/>
    <cellStyle name="Calcul 2 4 2" xfId="596"/>
    <cellStyle name="Calcul 2 4 2 2" xfId="870"/>
    <cellStyle name="Calcul 2 4 3" xfId="679"/>
    <cellStyle name="Calcul 2 5" xfId="464"/>
    <cellStyle name="Calcul 2 5 2" xfId="597"/>
    <cellStyle name="Calcul 2 5 2 2" xfId="871"/>
    <cellStyle name="Calcul 2 5 3" xfId="680"/>
    <cellStyle name="Calcul 2 6" xfId="465"/>
    <cellStyle name="Calcul 2 6 2" xfId="598"/>
    <cellStyle name="Calcul 2 6 2 2" xfId="872"/>
    <cellStyle name="Calcul 2 6 3" xfId="681"/>
    <cellStyle name="Calcul 2 7" xfId="466"/>
    <cellStyle name="Calcul 2 7 2" xfId="599"/>
    <cellStyle name="Calcul 2 7 2 2" xfId="873"/>
    <cellStyle name="Calcul 2 7 3" xfId="682"/>
    <cellStyle name="Calcul 2 8" xfId="561"/>
    <cellStyle name="Calcul 2 8 2" xfId="844"/>
    <cellStyle name="Calcul 2 9" xfId="556"/>
    <cellStyle name="Calculation" xfId="148"/>
    <cellStyle name="Calculation 2" xfId="467"/>
    <cellStyle name="Calculation 2 2" xfId="468"/>
    <cellStyle name="Calculation 2 2 2" xfId="601"/>
    <cellStyle name="Calculation 2 2 2 2" xfId="875"/>
    <cellStyle name="Calculation 2 2 3" xfId="684"/>
    <cellStyle name="Calculation 2 3" xfId="469"/>
    <cellStyle name="Calculation 2 3 2" xfId="602"/>
    <cellStyle name="Calculation 2 3 2 2" xfId="876"/>
    <cellStyle name="Calculation 2 3 3" xfId="685"/>
    <cellStyle name="Calculation 2 4" xfId="470"/>
    <cellStyle name="Calculation 2 4 2" xfId="603"/>
    <cellStyle name="Calculation 2 4 2 2" xfId="877"/>
    <cellStyle name="Calculation 2 4 3" xfId="686"/>
    <cellStyle name="Calculation 2 5" xfId="471"/>
    <cellStyle name="Calculation 2 5 2" xfId="604"/>
    <cellStyle name="Calculation 2 5 2 2" xfId="878"/>
    <cellStyle name="Calculation 2 5 3" xfId="687"/>
    <cellStyle name="Calculation 2 6" xfId="472"/>
    <cellStyle name="Calculation 2 6 2" xfId="605"/>
    <cellStyle name="Calculation 2 6 2 2" xfId="879"/>
    <cellStyle name="Calculation 2 6 3" xfId="688"/>
    <cellStyle name="Calculation 2 7" xfId="473"/>
    <cellStyle name="Calculation 2 7 2" xfId="606"/>
    <cellStyle name="Calculation 2 7 2 2" xfId="880"/>
    <cellStyle name="Calculation 2 7 3" xfId="689"/>
    <cellStyle name="Calculation 2 8" xfId="600"/>
    <cellStyle name="Calculation 2 8 2" xfId="874"/>
    <cellStyle name="Calculation 2 9" xfId="683"/>
    <cellStyle name="Calculation 3" xfId="474"/>
    <cellStyle name="Calculation 3 2" xfId="607"/>
    <cellStyle name="Calculation 3 2 2" xfId="881"/>
    <cellStyle name="Calculation 3 3" xfId="690"/>
    <cellStyle name="Calculation 4" xfId="540"/>
    <cellStyle name="Calculation 4 2" xfId="670"/>
    <cellStyle name="Calculation 4 2 2" xfId="944"/>
    <cellStyle name="Calculation 4 3" xfId="753"/>
    <cellStyle name="Calculation 5" xfId="562"/>
    <cellStyle name="Calculation 5 2" xfId="845"/>
    <cellStyle name="Calculation 6" xfId="590"/>
    <cellStyle name="category" xfId="327"/>
    <cellStyle name="Cellule liée 2" xfId="149"/>
    <cellStyle name="Centré erg" xfId="409"/>
    <cellStyle name="charte" xfId="328"/>
    <cellStyle name="Check Cell" xfId="150"/>
    <cellStyle name="Comma [0]" xfId="329"/>
    <cellStyle name="Comma [0] 2" xfId="410"/>
    <cellStyle name="Comma 2" xfId="956"/>
    <cellStyle name="Comma0" xfId="330"/>
    <cellStyle name="Comma0 2" xfId="411"/>
    <cellStyle name="Commentaire 2" xfId="151"/>
    <cellStyle name="Commentaire 2 2" xfId="412"/>
    <cellStyle name="Commentaire 2 3" xfId="475"/>
    <cellStyle name="Commentaire 2 3 2" xfId="608"/>
    <cellStyle name="Commentaire 2 3 2 2" xfId="882"/>
    <cellStyle name="Commentaire 2 3 3" xfId="691"/>
    <cellStyle name="Commentaire 2 4" xfId="476"/>
    <cellStyle name="Commentaire 2 4 2" xfId="609"/>
    <cellStyle name="Commentaire 2 4 2 2" xfId="883"/>
    <cellStyle name="Commentaire 2 4 3" xfId="692"/>
    <cellStyle name="Commentaire 2 5" xfId="477"/>
    <cellStyle name="Commentaire 2 5 2" xfId="610"/>
    <cellStyle name="Commentaire 2 5 2 2" xfId="884"/>
    <cellStyle name="Commentaire 2 5 3" xfId="693"/>
    <cellStyle name="Commentaire 2 6" xfId="478"/>
    <cellStyle name="Commentaire 2 6 2" xfId="611"/>
    <cellStyle name="Commentaire 2 6 2 2" xfId="885"/>
    <cellStyle name="Commentaire 2 6 3" xfId="694"/>
    <cellStyle name="Commentaire 2 7" xfId="479"/>
    <cellStyle name="Commentaire 2 7 2" xfId="612"/>
    <cellStyle name="Commentaire 2 7 2 2" xfId="886"/>
    <cellStyle name="Commentaire 2 7 3" xfId="695"/>
    <cellStyle name="Commentaire 2 8" xfId="563"/>
    <cellStyle name="Commentaire 2 8 2" xfId="846"/>
    <cellStyle name="Commentaire 2 9" xfId="580"/>
    <cellStyle name="Contour double" xfId="37"/>
    <cellStyle name="Contour double 2" xfId="152"/>
    <cellStyle name="Contour épais" xfId="38"/>
    <cellStyle name="Contour épais 2" xfId="153"/>
    <cellStyle name="Contour fin" xfId="39"/>
    <cellStyle name="Contour fin 2" xfId="154"/>
    <cellStyle name="Contour fin 2 2" xfId="568"/>
    <cellStyle name="Contour fin 2 2 2" xfId="849"/>
    <cellStyle name="Contour fin 2 3" xfId="787"/>
    <cellStyle name="Contour fin 3" xfId="573"/>
    <cellStyle name="Contour fin 3 2" xfId="854"/>
    <cellStyle name="Contour fin 4" xfId="776"/>
    <cellStyle name="Coût" xfId="331"/>
    <cellStyle name="Currency $" xfId="332"/>
    <cellStyle name="Currency [0]" xfId="333"/>
    <cellStyle name="Currency [0] 2" xfId="413"/>
    <cellStyle name="Currency 2" xfId="334"/>
    <cellStyle name="Currency 2 2" xfId="414"/>
    <cellStyle name="Currency 3" xfId="335"/>
    <cellStyle name="Currency 4" xfId="763"/>
    <cellStyle name="Currency 4 2" xfId="951"/>
    <cellStyle name="Currency0" xfId="336"/>
    <cellStyle name="Currency0 2" xfId="415"/>
    <cellStyle name="Cyan_button_style" xfId="337"/>
    <cellStyle name="Date" xfId="155"/>
    <cellStyle name="Date anglaise" xfId="338"/>
    <cellStyle name="Date centrée" xfId="156"/>
    <cellStyle name="Date centrée 2" xfId="157"/>
    <cellStyle name="Date centrée 2 2" xfId="788"/>
    <cellStyle name="date centrée jj-mm-aa" xfId="40"/>
    <cellStyle name="Date mois" xfId="339"/>
    <cellStyle name="Date saisie" xfId="340"/>
    <cellStyle name="Date_Contractors &amp; temporary" xfId="341"/>
    <cellStyle name="Déf_kLoc" xfId="342"/>
    <cellStyle name="DM" xfId="158"/>
    <cellStyle name="Donnée" xfId="343"/>
    <cellStyle name="Donnée 2" xfId="480"/>
    <cellStyle name="Donnée 3" xfId="481"/>
    <cellStyle name="Emilie" xfId="344"/>
    <cellStyle name="Entrée 2" xfId="159"/>
    <cellStyle name="Entrée 2 2" xfId="416"/>
    <cellStyle name="Entrée 2 2 2" xfId="589"/>
    <cellStyle name="Entrée 2 2 2 2" xfId="864"/>
    <cellStyle name="Entrée 2 2 3" xfId="554"/>
    <cellStyle name="Entrée 2 3" xfId="482"/>
    <cellStyle name="Entrée 2 3 2" xfId="613"/>
    <cellStyle name="Entrée 2 3 2 2" xfId="887"/>
    <cellStyle name="Entrée 2 3 3" xfId="696"/>
    <cellStyle name="Entrée 2 4" xfId="483"/>
    <cellStyle name="Entrée 2 4 2" xfId="614"/>
    <cellStyle name="Entrée 2 4 2 2" xfId="888"/>
    <cellStyle name="Entrée 2 4 3" xfId="697"/>
    <cellStyle name="Entrée 2 5" xfId="484"/>
    <cellStyle name="Entrée 2 5 2" xfId="615"/>
    <cellStyle name="Entrée 2 5 2 2" xfId="889"/>
    <cellStyle name="Entrée 2 5 3" xfId="698"/>
    <cellStyle name="Entrée 2 6" xfId="485"/>
    <cellStyle name="Entrée 2 6 2" xfId="616"/>
    <cellStyle name="Entrée 2 6 2 2" xfId="890"/>
    <cellStyle name="Entrée 2 6 3" xfId="699"/>
    <cellStyle name="Entrée 2 7" xfId="486"/>
    <cellStyle name="Entrée 2 7 2" xfId="617"/>
    <cellStyle name="Entrée 2 7 2 2" xfId="891"/>
    <cellStyle name="Entrée 2 7 3" xfId="700"/>
    <cellStyle name="Entrée 2 8" xfId="565"/>
    <cellStyle name="Entrée 2 8 2" xfId="847"/>
    <cellStyle name="Entrée 2 9" xfId="567"/>
    <cellStyle name="Euro" xfId="41"/>
    <cellStyle name="Euro 2" xfId="161"/>
    <cellStyle name="Euro 2 2" xfId="162"/>
    <cellStyle name="Euro 2 2 2" xfId="417"/>
    <cellStyle name="Euro 2 2 2 2" xfId="814"/>
    <cellStyle name="Euro 2 2 3" xfId="541"/>
    <cellStyle name="Euro 2 2 3 2" xfId="837"/>
    <cellStyle name="Euro 2 3" xfId="163"/>
    <cellStyle name="Euro 2 3 2" xfId="790"/>
    <cellStyle name="Euro 2 4" xfId="418"/>
    <cellStyle name="Euro 2 4 2" xfId="815"/>
    <cellStyle name="Euro 3" xfId="164"/>
    <cellStyle name="Euro 3 2" xfId="419"/>
    <cellStyle name="Euro 3 2 2" xfId="816"/>
    <cellStyle name="Euro 3 3" xfId="420"/>
    <cellStyle name="Euro 3 3 2" xfId="817"/>
    <cellStyle name="Euro 3 4" xfId="421"/>
    <cellStyle name="Euro 3 4 2" xfId="818"/>
    <cellStyle name="Euro 3 5" xfId="422"/>
    <cellStyle name="Euro 3 5 2" xfId="819"/>
    <cellStyle name="Euro 3 6" xfId="542"/>
    <cellStyle name="Euro 3 6 2" xfId="838"/>
    <cellStyle name="Euro 3 7" xfId="791"/>
    <cellStyle name="Euro 4" xfId="165"/>
    <cellStyle name="Euro 5" xfId="423"/>
    <cellStyle name="Euro 5 2" xfId="820"/>
    <cellStyle name="Euro 6" xfId="424"/>
    <cellStyle name="Euro 7" xfId="425"/>
    <cellStyle name="Euro 8" xfId="160"/>
    <cellStyle name="Euro 8 2" xfId="789"/>
    <cellStyle name="Euro 9" xfId="777"/>
    <cellStyle name="Euro_Coûts de production budget excel 2013" xfId="426"/>
    <cellStyle name="Explanatory Text" xfId="166"/>
    <cellStyle name="Fixé" xfId="345"/>
    <cellStyle name="Fixed" xfId="346"/>
    <cellStyle name="Fixed 2" xfId="427"/>
    <cellStyle name="Good" xfId="167"/>
    <cellStyle name="Good 2" xfId="767"/>
    <cellStyle name="Grey" xfId="347"/>
    <cellStyle name="H_Déf" xfId="348"/>
    <cellStyle name="H_Déf_09SBP2 2010-2012 Slides" xfId="349"/>
    <cellStyle name="H_Déf_09SBP2 2010-2012 Slides_1" xfId="350"/>
    <cellStyle name="H_Déf_09SBP2 2010-2012 Slides_Budget 2009 Sofradir Group - Sept 11 (pi)" xfId="351"/>
    <cellStyle name="H_Déf_09SBP2 Optimum 2011 formats v1" xfId="352"/>
    <cellStyle name="H_Déf_09SBP2 Optimum 2011 formats v1_09SBP2 2010-2012 Slides" xfId="353"/>
    <cellStyle name="H_Déf_09SBP2 Optimum 2011 formats v1_Budget 2009 Sofradir Group - Sept 11 (pi)" xfId="354"/>
    <cellStyle name="H_Déf_Budget 2009 Sofradir Group - Sept 11 (pi)" xfId="355"/>
    <cellStyle name="H_Déf_Cash forecast" xfId="356"/>
    <cellStyle name="H_Déf_Cash forecast DLJ Oct 2008" xfId="357"/>
    <cellStyle name="H_Déf_Cash forecast DLJ Oct 2008_Budget 2009 Sofradir Group - Sept 11 (pi)" xfId="358"/>
    <cellStyle name="H_Déf_Cash forecast_Budget 2009 Sofradir Group - Sept 11 (pi)" xfId="359"/>
    <cellStyle name="HEADER" xfId="360"/>
    <cellStyle name="Heading 1" xfId="168"/>
    <cellStyle name="Heading 2" xfId="169"/>
    <cellStyle name="Heading 3" xfId="170"/>
    <cellStyle name="Heading 4" xfId="171"/>
    <cellStyle name="Input" xfId="172"/>
    <cellStyle name="Input [yellow]" xfId="361"/>
    <cellStyle name="Input [yellow] 2" xfId="487"/>
    <cellStyle name="Input [yellow] 2 2" xfId="618"/>
    <cellStyle name="Input [yellow] 2 2 2" xfId="892"/>
    <cellStyle name="Input [yellow] 2 3" xfId="701"/>
    <cellStyle name="Input 10" xfId="543"/>
    <cellStyle name="Input 10 2" xfId="671"/>
    <cellStyle name="Input 10 2 2" xfId="945"/>
    <cellStyle name="Input 10 3" xfId="754"/>
    <cellStyle name="Input 11" xfId="566"/>
    <cellStyle name="Input 11 2" xfId="848"/>
    <cellStyle name="Input 12" xfId="579"/>
    <cellStyle name="Input 13" xfId="792"/>
    <cellStyle name="Input 2" xfId="488"/>
    <cellStyle name="Input 2 2" xfId="489"/>
    <cellStyle name="Input 2 2 2" xfId="620"/>
    <cellStyle name="Input 2 2 2 2" xfId="894"/>
    <cellStyle name="Input 2 2 3" xfId="703"/>
    <cellStyle name="Input 2 3" xfId="490"/>
    <cellStyle name="Input 2 3 2" xfId="621"/>
    <cellStyle name="Input 2 3 2 2" xfId="895"/>
    <cellStyle name="Input 2 3 3" xfId="704"/>
    <cellStyle name="Input 2 4" xfId="491"/>
    <cellStyle name="Input 2 4 2" xfId="622"/>
    <cellStyle name="Input 2 4 2 2" xfId="896"/>
    <cellStyle name="Input 2 4 3" xfId="705"/>
    <cellStyle name="Input 2 5" xfId="492"/>
    <cellStyle name="Input 2 5 2" xfId="623"/>
    <cellStyle name="Input 2 5 2 2" xfId="897"/>
    <cellStyle name="Input 2 5 3" xfId="706"/>
    <cellStyle name="Input 2 6" xfId="493"/>
    <cellStyle name="Input 2 6 2" xfId="624"/>
    <cellStyle name="Input 2 6 2 2" xfId="898"/>
    <cellStyle name="Input 2 6 3" xfId="707"/>
    <cellStyle name="Input 2 7" xfId="494"/>
    <cellStyle name="Input 2 7 2" xfId="625"/>
    <cellStyle name="Input 2 7 2 2" xfId="899"/>
    <cellStyle name="Input 2 7 3" xfId="708"/>
    <cellStyle name="Input 2 8" xfId="619"/>
    <cellStyle name="Input 2 8 2" xfId="893"/>
    <cellStyle name="Input 2 9" xfId="702"/>
    <cellStyle name="Input 3" xfId="495"/>
    <cellStyle name="Input 3 2" xfId="496"/>
    <cellStyle name="Input 3 2 2" xfId="627"/>
    <cellStyle name="Input 3 2 2 2" xfId="901"/>
    <cellStyle name="Input 3 2 3" xfId="710"/>
    <cellStyle name="Input 3 3" xfId="497"/>
    <cellStyle name="Input 3 3 2" xfId="628"/>
    <cellStyle name="Input 3 3 2 2" xfId="902"/>
    <cellStyle name="Input 3 3 3" xfId="711"/>
    <cellStyle name="Input 3 4" xfId="498"/>
    <cellStyle name="Input 3 4 2" xfId="629"/>
    <cellStyle name="Input 3 4 2 2" xfId="903"/>
    <cellStyle name="Input 3 4 3" xfId="712"/>
    <cellStyle name="Input 3 5" xfId="499"/>
    <cellStyle name="Input 3 5 2" xfId="630"/>
    <cellStyle name="Input 3 5 2 2" xfId="904"/>
    <cellStyle name="Input 3 5 3" xfId="713"/>
    <cellStyle name="Input 3 6" xfId="500"/>
    <cellStyle name="Input 3 6 2" xfId="631"/>
    <cellStyle name="Input 3 6 2 2" xfId="905"/>
    <cellStyle name="Input 3 6 3" xfId="714"/>
    <cellStyle name="Input 3 7" xfId="501"/>
    <cellStyle name="Input 3 7 2" xfId="632"/>
    <cellStyle name="Input 3 7 2 2" xfId="906"/>
    <cellStyle name="Input 3 7 3" xfId="715"/>
    <cellStyle name="Input 3 8" xfId="626"/>
    <cellStyle name="Input 3 8 2" xfId="900"/>
    <cellStyle name="Input 3 9" xfId="709"/>
    <cellStyle name="Input 4" xfId="502"/>
    <cellStyle name="Input 4 2" xfId="633"/>
    <cellStyle name="Input 4 2 2" xfId="907"/>
    <cellStyle name="Input 4 3" xfId="716"/>
    <cellStyle name="Input 5" xfId="503"/>
    <cellStyle name="Input 5 2" xfId="634"/>
    <cellStyle name="Input 5 2 2" xfId="908"/>
    <cellStyle name="Input 5 3" xfId="717"/>
    <cellStyle name="Input 6" xfId="504"/>
    <cellStyle name="Input 6 2" xfId="635"/>
    <cellStyle name="Input 6 2 2" xfId="909"/>
    <cellStyle name="Input 6 3" xfId="718"/>
    <cellStyle name="Input 7" xfId="505"/>
    <cellStyle name="Input 7 2" xfId="636"/>
    <cellStyle name="Input 7 2 2" xfId="910"/>
    <cellStyle name="Input 7 3" xfId="719"/>
    <cellStyle name="Input 8" xfId="506"/>
    <cellStyle name="Input 8 2" xfId="637"/>
    <cellStyle name="Input 8 2 2" xfId="911"/>
    <cellStyle name="Input 8 3" xfId="720"/>
    <cellStyle name="Input 9" xfId="507"/>
    <cellStyle name="Input 9 2" xfId="638"/>
    <cellStyle name="Input 9 2 2" xfId="912"/>
    <cellStyle name="Input 9 3" xfId="721"/>
    <cellStyle name="Insatisfaisant 2" xfId="173"/>
    <cellStyle name="Insatisfaisant 2 2" xfId="428"/>
    <cellStyle name="jours" xfId="174"/>
    <cellStyle name="kF [0]" xfId="175"/>
    <cellStyle name="Komma 2" xfId="958"/>
    <cellStyle name="Komma 3" xfId="959"/>
    <cellStyle name="Komma 4" xfId="957"/>
    <cellStyle name="Lien hypertexte 2" xfId="176"/>
    <cellStyle name="Lien hypertexte 2 2" xfId="177"/>
    <cellStyle name="Lien hypertexte 2 3" xfId="178"/>
    <cellStyle name="Lien hypertexte 3" xfId="179"/>
    <cellStyle name="Lien hypertexte 4" xfId="180"/>
    <cellStyle name="Lien hypertexte 5" xfId="181"/>
    <cellStyle name="Linked Cell" xfId="182"/>
    <cellStyle name="Masqué" xfId="362"/>
    <cellStyle name="Milliers 10" xfId="429"/>
    <cellStyle name="Milliers 10 2" xfId="821"/>
    <cellStyle name="Milliers 11" xfId="430"/>
    <cellStyle name="Milliers 11 2" xfId="822"/>
    <cellStyle name="Milliers 12" xfId="431"/>
    <cellStyle name="Milliers 12 2" xfId="823"/>
    <cellStyle name="Milliers 13" xfId="539"/>
    <cellStyle name="Milliers 13 2" xfId="836"/>
    <cellStyle name="Milliers 14" xfId="553"/>
    <cellStyle name="Milliers 14 2" xfId="841"/>
    <cellStyle name="Milliers 2" xfId="43"/>
    <cellStyle name="Milliers 2 2" xfId="183"/>
    <cellStyle name="Milliers 2 2 2" xfId="432"/>
    <cellStyle name="Milliers 2 2 2 2" xfId="824"/>
    <cellStyle name="Milliers 2 2 3" xfId="793"/>
    <cellStyle name="Milliers 2 3" xfId="184"/>
    <cellStyle name="Milliers 2 4" xfId="433"/>
    <cellStyle name="Milliers 2 4 2" xfId="825"/>
    <cellStyle name="Milliers 2 5" xfId="544"/>
    <cellStyle name="Milliers 2 5 2" xfId="839"/>
    <cellStyle name="Milliers 2 6" xfId="778"/>
    <cellStyle name="Milliers 3" xfId="42"/>
    <cellStyle name="Milliers 3 2" xfId="186"/>
    <cellStyle name="Milliers 3 2 2" xfId="187"/>
    <cellStyle name="Milliers 3 2 2 2" xfId="796"/>
    <cellStyle name="Milliers 3 2 3" xfId="795"/>
    <cellStyle name="Milliers 3 3" xfId="188"/>
    <cellStyle name="Milliers 3 4" xfId="189"/>
    <cellStyle name="Milliers 3 4 2" xfId="797"/>
    <cellStyle name="Milliers 3 5" xfId="434"/>
    <cellStyle name="Milliers 3 6" xfId="545"/>
    <cellStyle name="Milliers 3 6 2" xfId="840"/>
    <cellStyle name="Milliers 3 7" xfId="185"/>
    <cellStyle name="Milliers 3 7 2" xfId="794"/>
    <cellStyle name="Milliers 4" xfId="190"/>
    <cellStyle name="Milliers 4 2" xfId="435"/>
    <cellStyle name="Milliers 4 2 2" xfId="826"/>
    <cellStyle name="Milliers 4 3" xfId="436"/>
    <cellStyle name="Milliers 4 3 2" xfId="827"/>
    <cellStyle name="Milliers 4 4" xfId="437"/>
    <cellStyle name="Milliers 4 4 2" xfId="828"/>
    <cellStyle name="Milliers 4 5" xfId="798"/>
    <cellStyle name="Milliers 5" xfId="191"/>
    <cellStyle name="Milliers 5 2" xfId="799"/>
    <cellStyle name="Milliers 6" xfId="363"/>
    <cellStyle name="Milliers 6 2" xfId="438"/>
    <cellStyle name="Milliers 6 2 2" xfId="829"/>
    <cellStyle name="Milliers 7" xfId="439"/>
    <cellStyle name="Milliers 7 2" xfId="830"/>
    <cellStyle name="Milliers 8" xfId="440"/>
    <cellStyle name="Milliers 8 2" xfId="831"/>
    <cellStyle name="Milliers 9" xfId="441"/>
    <cellStyle name="Milliers 9 2" xfId="832"/>
    <cellStyle name="Model" xfId="364"/>
    <cellStyle name="mois/année" xfId="192"/>
    <cellStyle name="Monétaire 2" xfId="314"/>
    <cellStyle name="Monétaire 2 2" xfId="442"/>
    <cellStyle name="Monétaire 2 3" xfId="809"/>
    <cellStyle name="Monétaire 3" xfId="443"/>
    <cellStyle name="Monétaire 3 2" xfId="833"/>
    <cellStyle name="Monétaire0" xfId="365"/>
    <cellStyle name="Monétaire0 2" xfId="444"/>
    <cellStyle name="Neutral 2" xfId="193"/>
    <cellStyle name="Neutre 2" xfId="194"/>
    <cellStyle name="Non modifiable" xfId="366"/>
    <cellStyle name="Normal - Style1" xfId="367"/>
    <cellStyle name="Normal 10" xfId="195"/>
    <cellStyle name="Normal 10 2" xfId="196"/>
    <cellStyle name="Normal 10 3" xfId="197"/>
    <cellStyle name="Normal 10 3 2" xfId="800"/>
    <cellStyle name="Normal 10 4" xfId="198"/>
    <cellStyle name="Normal 11" xfId="199"/>
    <cellStyle name="Normal 11 2" xfId="200"/>
    <cellStyle name="Normal 11 3" xfId="201"/>
    <cellStyle name="Normal 12" xfId="202"/>
    <cellStyle name="Normal 12 2" xfId="203"/>
    <cellStyle name="Normal 13" xfId="204"/>
    <cellStyle name="Normal 14" xfId="315"/>
    <cellStyle name="Normal 15" xfId="316"/>
    <cellStyle name="Normal 16" xfId="317"/>
    <cellStyle name="Normal 17" xfId="445"/>
    <cellStyle name="Normal 18" xfId="446"/>
    <cellStyle name="Normal 19" xfId="758"/>
    <cellStyle name="Normal 2" xfId="44"/>
    <cellStyle name="Normal 2 2" xfId="206"/>
    <cellStyle name="Normal 2 2 2" xfId="207"/>
    <cellStyle name="Normal 2 2 2 2" xfId="447"/>
    <cellStyle name="Normal 2 2 3" xfId="208"/>
    <cellStyle name="Normal 2 2 3 2" xfId="801"/>
    <cellStyle name="Normal 2 3" xfId="209"/>
    <cellStyle name="Normal 2 3 2" xfId="210"/>
    <cellStyle name="Normal 2 3 2 2" xfId="211"/>
    <cellStyle name="Normal 2 3 3" xfId="212"/>
    <cellStyle name="Normal 2 3 4" xfId="213"/>
    <cellStyle name="Normal 2 4" xfId="214"/>
    <cellStyle name="Normal 2 4 2" xfId="802"/>
    <cellStyle name="Normal 2 5" xfId="313"/>
    <cellStyle name="Normal 2 5 2" xfId="388"/>
    <cellStyle name="Normal 2 6" xfId="546"/>
    <cellStyle name="Normal 2 7" xfId="205"/>
    <cellStyle name="Normal 20" xfId="760"/>
    <cellStyle name="Normal 21" xfId="762"/>
    <cellStyle name="Normal 22" xfId="766"/>
    <cellStyle name="Normal 24" xfId="318"/>
    <cellStyle name="Normal 3" xfId="1"/>
    <cellStyle name="Normal 3 2" xfId="216"/>
    <cellStyle name="Normal 3 2 2" xfId="217"/>
    <cellStyle name="Normal 3 2 2 2" xfId="218"/>
    <cellStyle name="Normal 3 2 3" xfId="219"/>
    <cellStyle name="Normal 3 2 4" xfId="220"/>
    <cellStyle name="Normal 3 3" xfId="221"/>
    <cellStyle name="Normal 3 3 2" xfId="222"/>
    <cellStyle name="Normal 3 3 2 2" xfId="805"/>
    <cellStyle name="Normal 3 3 3" xfId="804"/>
    <cellStyle name="Normal 3 4" xfId="223"/>
    <cellStyle name="Normal 3 4 2" xfId="806"/>
    <cellStyle name="Normal 3 5" xfId="224"/>
    <cellStyle name="Normal 3 6" xfId="547"/>
    <cellStyle name="Normal 3 7" xfId="215"/>
    <cellStyle name="Normal 3 7 2" xfId="803"/>
    <cellStyle name="Normal 4" xfId="225"/>
    <cellStyle name="Normal 4 2" xfId="226"/>
    <cellStyle name="Normal 4 2 2" xfId="448"/>
    <cellStyle name="Normal 4 3" xfId="227"/>
    <cellStyle name="Normal 4 4" xfId="228"/>
    <cellStyle name="Normal 4 4 2" xfId="807"/>
    <cellStyle name="Normal 4 5" xfId="229"/>
    <cellStyle name="Normal 4 6" xfId="548"/>
    <cellStyle name="Normal 5" xfId="230"/>
    <cellStyle name="Normal 5 2" xfId="231"/>
    <cellStyle name="Normal 5 2 2" xfId="232"/>
    <cellStyle name="Normal 5 2 2 2" xfId="233"/>
    <cellStyle name="Normal 5 2 3" xfId="234"/>
    <cellStyle name="Normal 5 2 4" xfId="235"/>
    <cellStyle name="Normal 5 3" xfId="236"/>
    <cellStyle name="Normal 5 4" xfId="237"/>
    <cellStyle name="Normal 5 4 2" xfId="238"/>
    <cellStyle name="Normal 5 5" xfId="239"/>
    <cellStyle name="Normal 5 5 2" xfId="240"/>
    <cellStyle name="Normal 5 6" xfId="241"/>
    <cellStyle name="Normal 5 7" xfId="242"/>
    <cellStyle name="Normal 5 8" xfId="549"/>
    <cellStyle name="Normal 6" xfId="243"/>
    <cellStyle name="Normal 6 2" xfId="244"/>
    <cellStyle name="Normal 6 2 2" xfId="245"/>
    <cellStyle name="Normal 6 2 2 2" xfId="246"/>
    <cellStyle name="Normal 6 2 3" xfId="247"/>
    <cellStyle name="Normal 6 2 4" xfId="248"/>
    <cellStyle name="Normal 6 3" xfId="249"/>
    <cellStyle name="Normal 6 4" xfId="250"/>
    <cellStyle name="Normal 7" xfId="251"/>
    <cellStyle name="Normal 7 2" xfId="252"/>
    <cellStyle name="Normal 7 2 2" xfId="253"/>
    <cellStyle name="Normal 7 2 2 2" xfId="254"/>
    <cellStyle name="Normal 7 2 3" xfId="255"/>
    <cellStyle name="Normal 7 2 3 2" xfId="256"/>
    <cellStyle name="Normal 7 2 4" xfId="257"/>
    <cellStyle name="Normal 7 2 5" xfId="258"/>
    <cellStyle name="Normal 7 3" xfId="259"/>
    <cellStyle name="Normal 7 3 2" xfId="260"/>
    <cellStyle name="Normal 7 4" xfId="261"/>
    <cellStyle name="Normal 7 5" xfId="262"/>
    <cellStyle name="Normal 8" xfId="263"/>
    <cellStyle name="Normal 8 2" xfId="264"/>
    <cellStyle name="Normal 8 2 2" xfId="265"/>
    <cellStyle name="Normal 8 3" xfId="266"/>
    <cellStyle name="Normal 8 4" xfId="267"/>
    <cellStyle name="Normal 9" xfId="268"/>
    <cellStyle name="Normal 9 2" xfId="269"/>
    <cellStyle name="Normal 9 3" xfId="270"/>
    <cellStyle name="Normal 9 3 2" xfId="808"/>
    <cellStyle name="Normal 9 4" xfId="271"/>
    <cellStyle name="Note" xfId="272"/>
    <cellStyle name="Note 2" xfId="449"/>
    <cellStyle name="Note 2 2" xfId="508"/>
    <cellStyle name="Note 2 2 2" xfId="639"/>
    <cellStyle name="Note 2 2 2 2" xfId="913"/>
    <cellStyle name="Note 2 2 3" xfId="722"/>
    <cellStyle name="Note 2 3" xfId="509"/>
    <cellStyle name="Note 2 3 2" xfId="640"/>
    <cellStyle name="Note 2 3 2 2" xfId="914"/>
    <cellStyle name="Note 2 3 3" xfId="723"/>
    <cellStyle name="Note 2 4" xfId="510"/>
    <cellStyle name="Note 2 4 2" xfId="641"/>
    <cellStyle name="Note 2 4 2 2" xfId="915"/>
    <cellStyle name="Note 2 4 3" xfId="724"/>
    <cellStyle name="Note 2 5" xfId="511"/>
    <cellStyle name="Note 2 5 2" xfId="642"/>
    <cellStyle name="Note 2 5 2 2" xfId="916"/>
    <cellStyle name="Note 2 5 3" xfId="725"/>
    <cellStyle name="Note 2 6" xfId="512"/>
    <cellStyle name="Note 2 6 2" xfId="643"/>
    <cellStyle name="Note 2 6 2 2" xfId="917"/>
    <cellStyle name="Note 2 6 3" xfId="726"/>
    <cellStyle name="Note 2 7" xfId="513"/>
    <cellStyle name="Note 2 7 2" xfId="644"/>
    <cellStyle name="Note 2 7 2 2" xfId="918"/>
    <cellStyle name="Note 2 7 3" xfId="727"/>
    <cellStyle name="Note 2 8" xfId="591"/>
    <cellStyle name="Note 2 8 2" xfId="865"/>
    <cellStyle name="Note 2 9" xfId="558"/>
    <cellStyle name="Note 3" xfId="514"/>
    <cellStyle name="Note 3 2" xfId="645"/>
    <cellStyle name="Note 3 2 2" xfId="919"/>
    <cellStyle name="Note 3 3" xfId="728"/>
    <cellStyle name="Note 4" xfId="550"/>
    <cellStyle name="Note 4 2" xfId="672"/>
    <cellStyle name="Note 4 2 2" xfId="946"/>
    <cellStyle name="Note 4 3" xfId="755"/>
    <cellStyle name="Note 5" xfId="571"/>
    <cellStyle name="Note 5 2" xfId="852"/>
    <cellStyle name="Note 6" xfId="564"/>
    <cellStyle name="Output" xfId="273"/>
    <cellStyle name="Output 2" xfId="515"/>
    <cellStyle name="Output 2 2" xfId="516"/>
    <cellStyle name="Output 2 2 2" xfId="647"/>
    <cellStyle name="Output 2 2 2 2" xfId="921"/>
    <cellStyle name="Output 2 2 3" xfId="730"/>
    <cellStyle name="Output 2 3" xfId="517"/>
    <cellStyle name="Output 2 3 2" xfId="648"/>
    <cellStyle name="Output 2 3 2 2" xfId="922"/>
    <cellStyle name="Output 2 3 3" xfId="731"/>
    <cellStyle name="Output 2 4" xfId="518"/>
    <cellStyle name="Output 2 4 2" xfId="649"/>
    <cellStyle name="Output 2 4 2 2" xfId="923"/>
    <cellStyle name="Output 2 4 3" xfId="732"/>
    <cellStyle name="Output 2 5" xfId="519"/>
    <cellStyle name="Output 2 5 2" xfId="650"/>
    <cellStyle name="Output 2 5 2 2" xfId="924"/>
    <cellStyle name="Output 2 5 3" xfId="733"/>
    <cellStyle name="Output 2 6" xfId="520"/>
    <cellStyle name="Output 2 6 2" xfId="651"/>
    <cellStyle name="Output 2 6 2 2" xfId="925"/>
    <cellStyle name="Output 2 6 3" xfId="734"/>
    <cellStyle name="Output 2 7" xfId="521"/>
    <cellStyle name="Output 2 7 2" xfId="652"/>
    <cellStyle name="Output 2 7 2 2" xfId="926"/>
    <cellStyle name="Output 2 7 3" xfId="735"/>
    <cellStyle name="Output 2 8" xfId="646"/>
    <cellStyle name="Output 2 8 2" xfId="920"/>
    <cellStyle name="Output 2 9" xfId="729"/>
    <cellStyle name="Output 3" xfId="522"/>
    <cellStyle name="Output 3 2" xfId="653"/>
    <cellStyle name="Output 3 2 2" xfId="927"/>
    <cellStyle name="Output 3 3" xfId="736"/>
    <cellStyle name="Output 4" xfId="551"/>
    <cellStyle name="Output 4 2" xfId="673"/>
    <cellStyle name="Output 4 2 2" xfId="947"/>
    <cellStyle name="Output 4 3" xfId="756"/>
    <cellStyle name="Output 5" xfId="572"/>
    <cellStyle name="Output 5 2" xfId="853"/>
    <cellStyle name="Output 6" xfId="588"/>
    <cellStyle name="OUTPUT AMOUNTS" xfId="368"/>
    <cellStyle name="OUTPUT LINE ITEMS" xfId="369"/>
    <cellStyle name="Percent [2]" xfId="370"/>
    <cellStyle name="Percent [2] 2" xfId="450"/>
    <cellStyle name="Percent 10" xfId="770"/>
    <cellStyle name="Percent 2" xfId="371"/>
    <cellStyle name="Percent 2 2" xfId="451"/>
    <cellStyle name="Percent 3" xfId="372"/>
    <cellStyle name="Percent 3 2" xfId="953"/>
    <cellStyle name="Percent 4" xfId="373"/>
    <cellStyle name="Percent 5" xfId="374"/>
    <cellStyle name="Percent 6" xfId="375"/>
    <cellStyle name="Percent 7" xfId="759"/>
    <cellStyle name="Percent 8" xfId="761"/>
    <cellStyle name="Percent 9" xfId="764"/>
    <cellStyle name="Percent 9 2" xfId="952"/>
    <cellStyle name="PET_Heading3N_PandL" xfId="765"/>
    <cellStyle name="Positif" xfId="274"/>
    <cellStyle name="Pourcentage 2" xfId="45"/>
    <cellStyle name="Pourcentage 2 2" xfId="276"/>
    <cellStyle name="Pourcentage 2 2 2" xfId="277"/>
    <cellStyle name="Pourcentage 2 2 2 2" xfId="278"/>
    <cellStyle name="Pourcentage 2 2 3" xfId="279"/>
    <cellStyle name="Pourcentage 2 2 4" xfId="280"/>
    <cellStyle name="Pourcentage 2 3" xfId="281"/>
    <cellStyle name="Pourcentage 2 4" xfId="282"/>
    <cellStyle name="Pourcentage 2 5" xfId="283"/>
    <cellStyle name="Pourcentage 2 6" xfId="275"/>
    <cellStyle name="Pourcentage 3" xfId="284"/>
    <cellStyle name="Pourcentage 3 2" xfId="285"/>
    <cellStyle name="Pourcentage 3 2 2" xfId="286"/>
    <cellStyle name="Pourcentage 3 2 2 2" xfId="287"/>
    <cellStyle name="Pourcentage 3 2 3" xfId="288"/>
    <cellStyle name="Pourcentage 3 2 4" xfId="289"/>
    <cellStyle name="Pourcentage 3 3" xfId="290"/>
    <cellStyle name="Pourcentage 3 3 2" xfId="291"/>
    <cellStyle name="Pourcentage 3 4" xfId="292"/>
    <cellStyle name="Pourcentage 3 5" xfId="293"/>
    <cellStyle name="Pourcentage 4" xfId="294"/>
    <cellStyle name="Pourcentage 4 2" xfId="452"/>
    <cellStyle name="Pourcentage 5" xfId="295"/>
    <cellStyle name="Pourcentage 6" xfId="296"/>
    <cellStyle name="Pourcentage 7" xfId="319"/>
    <cellStyle name="Pourcentage 8" xfId="320"/>
    <cellStyle name="Pourcentage 9" xfId="321"/>
    <cellStyle name="Pourcentage entier" xfId="376"/>
    <cellStyle name="Prozent" xfId="960" builtinId="5"/>
    <cellStyle name="Recopier" xfId="297"/>
    <cellStyle name="Retour ligne" xfId="298"/>
    <cellStyle name="SAPBEXstdItem" xfId="377"/>
    <cellStyle name="SAPBEXstdItem 2" xfId="523"/>
    <cellStyle name="SAPBEXstdItem 2 2" xfId="524"/>
    <cellStyle name="SAPBEXstdItem 2 2 2" xfId="655"/>
    <cellStyle name="SAPBEXstdItem 2 2 2 2" xfId="929"/>
    <cellStyle name="SAPBEXstdItem 2 2 3" xfId="738"/>
    <cellStyle name="SAPBEXstdItem 2 3" xfId="525"/>
    <cellStyle name="SAPBEXstdItem 2 3 2" xfId="656"/>
    <cellStyle name="SAPBEXstdItem 2 3 2 2" xfId="930"/>
    <cellStyle name="SAPBEXstdItem 2 3 3" xfId="739"/>
    <cellStyle name="SAPBEXstdItem 2 4" xfId="526"/>
    <cellStyle name="SAPBEXstdItem 2 4 2" xfId="657"/>
    <cellStyle name="SAPBEXstdItem 2 4 2 2" xfId="931"/>
    <cellStyle name="SAPBEXstdItem 2 4 3" xfId="740"/>
    <cellStyle name="SAPBEXstdItem 2 5" xfId="527"/>
    <cellStyle name="SAPBEXstdItem 2 5 2" xfId="658"/>
    <cellStyle name="SAPBEXstdItem 2 5 2 2" xfId="932"/>
    <cellStyle name="SAPBEXstdItem 2 5 3" xfId="741"/>
    <cellStyle name="SAPBEXstdItem 2 6" xfId="528"/>
    <cellStyle name="SAPBEXstdItem 2 6 2" xfId="659"/>
    <cellStyle name="SAPBEXstdItem 2 6 2 2" xfId="933"/>
    <cellStyle name="SAPBEXstdItem 2 6 3" xfId="742"/>
    <cellStyle name="SAPBEXstdItem 2 7" xfId="529"/>
    <cellStyle name="SAPBEXstdItem 2 7 2" xfId="660"/>
    <cellStyle name="SAPBEXstdItem 2 7 2 2" xfId="934"/>
    <cellStyle name="SAPBEXstdItem 2 7 3" xfId="743"/>
    <cellStyle name="SAPBEXstdItem 2 8" xfId="654"/>
    <cellStyle name="SAPBEXstdItem 2 8 2" xfId="928"/>
    <cellStyle name="SAPBEXstdItem 2 9" xfId="737"/>
    <cellStyle name="SAPBEXstdItem 3" xfId="530"/>
    <cellStyle name="SAPBEXstdItem 3 2" xfId="661"/>
    <cellStyle name="SAPBEXstdItem 3 2 2" xfId="935"/>
    <cellStyle name="SAPBEXstdItem 3 3" xfId="744"/>
    <cellStyle name="SAPBEXstdItem 4" xfId="552"/>
    <cellStyle name="SAPBEXstdItem 4 2" xfId="674"/>
    <cellStyle name="SAPBEXstdItem 4 2 2" xfId="948"/>
    <cellStyle name="SAPBEXstdItem 4 3" xfId="757"/>
    <cellStyle name="SAPBEXstdItem 5" xfId="581"/>
    <cellStyle name="SAPBEXstdItem 5 2" xfId="860"/>
    <cellStyle name="SAPBEXstdItem 6" xfId="560"/>
    <cellStyle name="Satisfaisant 2" xfId="299"/>
    <cellStyle name="Sortie 2" xfId="300"/>
    <cellStyle name="Sortie 2 2" xfId="453"/>
    <cellStyle name="Sortie 2 2 2" xfId="592"/>
    <cellStyle name="Sortie 2 2 2 2" xfId="866"/>
    <cellStyle name="Sortie 2 2 3" xfId="557"/>
    <cellStyle name="Sortie 2 3" xfId="531"/>
    <cellStyle name="Sortie 2 3 2" xfId="662"/>
    <cellStyle name="Sortie 2 3 2 2" xfId="936"/>
    <cellStyle name="Sortie 2 3 3" xfId="745"/>
    <cellStyle name="Sortie 2 4" xfId="532"/>
    <cellStyle name="Sortie 2 4 2" xfId="663"/>
    <cellStyle name="Sortie 2 4 2 2" xfId="937"/>
    <cellStyle name="Sortie 2 4 3" xfId="746"/>
    <cellStyle name="Sortie 2 5" xfId="533"/>
    <cellStyle name="Sortie 2 5 2" xfId="664"/>
    <cellStyle name="Sortie 2 5 2 2" xfId="938"/>
    <cellStyle name="Sortie 2 5 3" xfId="747"/>
    <cellStyle name="Sortie 2 6" xfId="534"/>
    <cellStyle name="Sortie 2 6 2" xfId="665"/>
    <cellStyle name="Sortie 2 6 2 2" xfId="939"/>
    <cellStyle name="Sortie 2 6 3" xfId="748"/>
    <cellStyle name="Sortie 2 7" xfId="576"/>
    <cellStyle name="Sortie 2 7 2" xfId="857"/>
    <cellStyle name="Sortie 2 8" xfId="586"/>
    <cellStyle name="Standard" xfId="0" builtinId="0"/>
    <cellStyle name="Standard 4" xfId="955"/>
    <cellStyle name="Standard 5" xfId="954"/>
    <cellStyle name="Statutory Holiday" xfId="378"/>
    <cellStyle name="Stock Check" xfId="379"/>
    <cellStyle name="Style 1" xfId="301"/>
    <cellStyle name="Style 1 2" xfId="302"/>
    <cellStyle name="subhead" xfId="380"/>
    <cellStyle name="Texte explicatif 2" xfId="303"/>
    <cellStyle name="Title" xfId="304"/>
    <cellStyle name="Titre 2" xfId="305"/>
    <cellStyle name="Titre 2 2" xfId="307"/>
    <cellStyle name="Titre 1 2" xfId="306"/>
    <cellStyle name="Titre 1 2 2" xfId="454"/>
    <cellStyle name="Titre 2 2 2" xfId="455"/>
    <cellStyle name="Titre 3 2" xfId="308"/>
    <cellStyle name="Titre 3 2 2" xfId="456"/>
    <cellStyle name="Titre 4 2" xfId="309"/>
    <cellStyle name="Titre 4 2 2" xfId="457"/>
    <cellStyle name="TitreSérie" xfId="381"/>
    <cellStyle name="Total 2" xfId="310"/>
    <cellStyle name="Total 2 2" xfId="458"/>
    <cellStyle name="Total 2 2 2" xfId="594"/>
    <cellStyle name="Total 2 2 2 2" xfId="868"/>
    <cellStyle name="Total 2 2 3" xfId="675"/>
    <cellStyle name="Total 2 3" xfId="535"/>
    <cellStyle name="Total 2 3 2" xfId="666"/>
    <cellStyle name="Total 2 3 2 2" xfId="940"/>
    <cellStyle name="Total 2 3 3" xfId="749"/>
    <cellStyle name="Total 2 4" xfId="536"/>
    <cellStyle name="Total 2 4 2" xfId="667"/>
    <cellStyle name="Total 2 4 2 2" xfId="941"/>
    <cellStyle name="Total 2 4 3" xfId="750"/>
    <cellStyle name="Total 2 5" xfId="537"/>
    <cellStyle name="Total 2 5 2" xfId="668"/>
    <cellStyle name="Total 2 5 2 2" xfId="942"/>
    <cellStyle name="Total 2 5 3" xfId="751"/>
    <cellStyle name="Total 2 6" xfId="538"/>
    <cellStyle name="Total 2 6 2" xfId="669"/>
    <cellStyle name="Total 2 6 2 2" xfId="943"/>
    <cellStyle name="Total 2 6 3" xfId="752"/>
    <cellStyle name="Total 2 7" xfId="578"/>
    <cellStyle name="Total 2 7 2" xfId="859"/>
    <cellStyle name="Total 2 8" xfId="585"/>
    <cellStyle name="TypeDonnée" xfId="382"/>
    <cellStyle name="Variation" xfId="383"/>
    <cellStyle name="Vérification 2" xfId="311"/>
    <cellStyle name="Virgule0" xfId="384"/>
    <cellStyle name="Virgule0 2" xfId="459"/>
    <cellStyle name="Währung 2" xfId="322"/>
    <cellStyle name="Warning Text" xfId="312"/>
    <cellStyle name="콤마 [0]_  종  합  _010704 수주&amp;GM from 심양보-1" xfId="385"/>
    <cellStyle name="콤마_작성요령" xfId="386"/>
    <cellStyle name="표준_04.10.22경영비용" xfId="387"/>
  </cellStyles>
  <dxfs count="4">
    <dxf>
      <font>
        <color rgb="FF9C0006"/>
      </font>
    </dxf>
    <dxf>
      <font>
        <b/>
        <i val="0"/>
        <color rgb="FFFF0000"/>
      </font>
    </dxf>
    <dxf>
      <font>
        <color rgb="FF9C0006"/>
      </font>
    </dxf>
    <dxf>
      <font>
        <b/>
        <i val="0"/>
        <color rgb="FFFF0000"/>
      </font>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showGridLines="0" tabSelected="1" zoomScale="90" zoomScaleNormal="90" workbookViewId="0">
      <selection activeCell="E10" sqref="E10"/>
    </sheetView>
  </sheetViews>
  <sheetFormatPr baseColWidth="10" defaultColWidth="0" defaultRowHeight="15" zeroHeight="1"/>
  <cols>
    <col min="1" max="1" width="15.7109375" style="23" customWidth="1"/>
    <col min="2" max="15" width="11.42578125" style="23" customWidth="1"/>
    <col min="16" max="21" width="11.42578125" style="23" hidden="1" customWidth="1"/>
    <col min="22" max="22" width="2.7109375" style="23" customWidth="1"/>
    <col min="23" max="16384" width="11.42578125" style="23" hidden="1"/>
  </cols>
  <sheetData>
    <row r="1" spans="1:23" ht="30" customHeight="1">
      <c r="A1" s="106" t="s">
        <v>23</v>
      </c>
      <c r="B1" s="107"/>
      <c r="C1" s="107"/>
      <c r="D1" s="107"/>
      <c r="E1" s="107"/>
      <c r="F1" s="107"/>
      <c r="G1" s="107"/>
      <c r="H1" s="107"/>
      <c r="I1" s="107"/>
      <c r="J1" s="107"/>
      <c r="K1" s="107"/>
      <c r="L1" s="107"/>
      <c r="M1" s="107"/>
      <c r="N1" s="107"/>
      <c r="O1" s="107"/>
      <c r="P1" s="74" t="s">
        <v>84</v>
      </c>
    </row>
    <row r="2" spans="1:23">
      <c r="A2" s="23" t="s">
        <v>109</v>
      </c>
    </row>
    <row r="3" spans="1:23">
      <c r="P3" s="108"/>
      <c r="Q3" s="48" t="s">
        <v>56</v>
      </c>
      <c r="R3" s="48" t="s">
        <v>57</v>
      </c>
      <c r="S3" s="48" t="s">
        <v>76</v>
      </c>
      <c r="T3" s="84"/>
      <c r="W3" s="109"/>
    </row>
    <row r="4" spans="1:23">
      <c r="A4" s="110" t="s">
        <v>24</v>
      </c>
      <c r="B4" s="148"/>
      <c r="C4" s="148"/>
      <c r="D4" s="148"/>
      <c r="E4" s="148"/>
      <c r="F4" s="148"/>
      <c r="G4" s="148"/>
      <c r="H4" s="111"/>
      <c r="I4" s="150" t="s">
        <v>2</v>
      </c>
      <c r="J4" s="145" t="s">
        <v>1</v>
      </c>
      <c r="K4" s="145"/>
      <c r="L4" s="145"/>
      <c r="M4" s="145"/>
      <c r="N4" s="145"/>
      <c r="O4" s="145"/>
      <c r="P4" s="30" t="s">
        <v>39</v>
      </c>
      <c r="Q4" s="44" t="e">
        <f ca="1">Q5/(Q5+Q6)*Q7+Q6/(Q5+Q6)*Q8*(1-Q9)</f>
        <v>#N/A</v>
      </c>
      <c r="R4" s="112" t="e">
        <f ca="1">R5/(R5+R6)*R7+R6/(R5+R6)*R8*(1-Q9)</f>
        <v>#N/A</v>
      </c>
      <c r="S4" s="113" t="e">
        <f ca="1">S5/(S5+S6)*S7+S6/(S5+S6)*S8*(1-Q9)</f>
        <v>#N/A</v>
      </c>
      <c r="W4" s="114"/>
    </row>
    <row r="5" spans="1:23">
      <c r="A5" s="110" t="s">
        <v>40</v>
      </c>
      <c r="B5" s="148"/>
      <c r="C5" s="148"/>
      <c r="D5" s="148"/>
      <c r="E5" s="148"/>
      <c r="F5" s="148"/>
      <c r="G5" s="148"/>
      <c r="H5" s="111"/>
      <c r="I5" s="150"/>
      <c r="J5" s="146" t="s">
        <v>3</v>
      </c>
      <c r="K5" s="146"/>
      <c r="L5" s="146"/>
      <c r="M5" s="146"/>
      <c r="N5" s="146"/>
      <c r="O5" s="146"/>
      <c r="P5" s="115" t="s">
        <v>18</v>
      </c>
      <c r="Q5" s="116" t="e">
        <f ca="1">'Tatsächliches Szenario'!B58</f>
        <v>#N/A</v>
      </c>
      <c r="R5" s="97" t="e">
        <f ca="1">'Kontrafaktisches Szenario'!B53</f>
        <v>#N/A</v>
      </c>
      <c r="S5" s="97" t="e">
        <f ca="1">R5</f>
        <v>#N/A</v>
      </c>
      <c r="W5" s="114"/>
    </row>
    <row r="6" spans="1:23">
      <c r="A6" s="110" t="s">
        <v>25</v>
      </c>
      <c r="B6" s="149"/>
      <c r="C6" s="149"/>
      <c r="D6" s="149"/>
      <c r="E6" s="149"/>
      <c r="F6" s="149"/>
      <c r="G6" s="149"/>
      <c r="H6" s="111"/>
      <c r="I6" s="150"/>
      <c r="J6" s="147" t="s">
        <v>4</v>
      </c>
      <c r="K6" s="147"/>
      <c r="L6" s="147"/>
      <c r="M6" s="147"/>
      <c r="N6" s="147"/>
      <c r="O6" s="147"/>
      <c r="P6" s="92" t="s">
        <v>27</v>
      </c>
      <c r="Q6" s="93" t="e">
        <f ca="1">'Tatsächliches Szenario'!B55</f>
        <v>#N/A</v>
      </c>
      <c r="R6" s="97" t="e">
        <f ca="1">'Kontrafaktisches Szenario'!B51</f>
        <v>#N/A</v>
      </c>
      <c r="S6" s="97" t="e">
        <f ca="1">R6</f>
        <v>#N/A</v>
      </c>
      <c r="W6" s="114"/>
    </row>
    <row r="7" spans="1:23" ht="18">
      <c r="A7" s="151" t="s">
        <v>96</v>
      </c>
      <c r="B7" s="152"/>
      <c r="C7" s="152"/>
      <c r="D7" s="152"/>
      <c r="E7" s="152"/>
      <c r="F7" s="153"/>
      <c r="G7" s="2"/>
      <c r="P7" s="92" t="s">
        <v>28</v>
      </c>
      <c r="Q7" s="100" t="e">
        <f>VLOOKUP(G7,P11:Q17,2,TRUE)</f>
        <v>#N/A</v>
      </c>
      <c r="R7" s="113" t="e">
        <f>VLOOKUP(G7,P11:R17,2,TRUE)</f>
        <v>#N/A</v>
      </c>
      <c r="S7" s="113" t="e">
        <f>VLOOKUP(G7,P11:R17,3,TRUE)</f>
        <v>#N/A</v>
      </c>
      <c r="W7" s="114"/>
    </row>
    <row r="8" spans="1:23" ht="18">
      <c r="A8" s="154" t="s">
        <v>97</v>
      </c>
      <c r="B8" s="154"/>
      <c r="C8" s="154"/>
      <c r="D8" s="154"/>
      <c r="E8" s="154"/>
      <c r="F8" s="154"/>
      <c r="G8" s="3"/>
      <c r="I8" s="117"/>
      <c r="J8" s="118"/>
      <c r="K8" s="118"/>
      <c r="L8" s="118"/>
      <c r="M8" s="118"/>
      <c r="N8" s="118"/>
      <c r="O8" s="118"/>
      <c r="P8" s="92" t="s">
        <v>29</v>
      </c>
      <c r="Q8" s="100">
        <f>'Tatsächliches Szenario'!C57</f>
        <v>0</v>
      </c>
      <c r="R8" s="113">
        <f>'Kontrafaktisches Szenario'!C52</f>
        <v>0</v>
      </c>
      <c r="S8" s="113">
        <f>'Kontrafaktisches Szenario'!C52</f>
        <v>0</v>
      </c>
      <c r="W8" s="114"/>
    </row>
    <row r="9" spans="1:23">
      <c r="A9" s="119"/>
      <c r="B9" s="120"/>
      <c r="C9" s="120"/>
      <c r="D9" s="120"/>
      <c r="E9" s="120"/>
      <c r="F9" s="120"/>
      <c r="I9" s="117"/>
      <c r="J9" s="118"/>
      <c r="K9" s="118"/>
      <c r="L9" s="118"/>
      <c r="M9" s="118"/>
      <c r="N9" s="118"/>
      <c r="O9" s="118"/>
      <c r="P9" s="121" t="s">
        <v>16</v>
      </c>
      <c r="Q9" s="122">
        <f>'Tatsächliches Szenario'!B16</f>
        <v>0</v>
      </c>
      <c r="R9" s="123"/>
      <c r="S9" s="123"/>
      <c r="W9" s="114"/>
    </row>
    <row r="10" spans="1:23" ht="18">
      <c r="P10" s="124" t="s">
        <v>30</v>
      </c>
      <c r="Q10" s="91" t="s">
        <v>46</v>
      </c>
      <c r="R10" s="125" t="s">
        <v>55</v>
      </c>
      <c r="S10" s="91" t="s">
        <v>45</v>
      </c>
      <c r="T10" s="125" t="s">
        <v>60</v>
      </c>
      <c r="U10" s="126" t="s">
        <v>61</v>
      </c>
      <c r="W10" s="114"/>
    </row>
    <row r="11" spans="1:23" ht="15" customHeight="1">
      <c r="I11" s="155" t="s">
        <v>17</v>
      </c>
      <c r="J11" s="127">
        <v>1</v>
      </c>
      <c r="K11" s="165" t="s">
        <v>62</v>
      </c>
      <c r="L11" s="165"/>
      <c r="M11" s="165"/>
      <c r="N11" s="165"/>
      <c r="O11" s="165"/>
      <c r="P11" s="128">
        <v>1</v>
      </c>
      <c r="Q11" s="129">
        <v>0.09</v>
      </c>
      <c r="R11" s="130">
        <v>7.7299999999999994E-2</v>
      </c>
      <c r="S11" s="92">
        <v>25</v>
      </c>
      <c r="T11" s="96">
        <v>48</v>
      </c>
      <c r="U11" s="131">
        <v>0.8</v>
      </c>
      <c r="W11" s="114"/>
    </row>
    <row r="12" spans="1:23" ht="15" customHeight="1">
      <c r="A12" s="111"/>
      <c r="I12" s="156"/>
      <c r="J12" s="127">
        <v>2</v>
      </c>
      <c r="K12" s="165" t="s">
        <v>65</v>
      </c>
      <c r="L12" s="165"/>
      <c r="M12" s="165"/>
      <c r="N12" s="165"/>
      <c r="O12" s="165"/>
      <c r="P12" s="128">
        <v>2</v>
      </c>
      <c r="Q12" s="132">
        <v>5.0700000000000002E-2</v>
      </c>
      <c r="R12" s="130">
        <v>3.5099999999999999E-2</v>
      </c>
      <c r="S12" s="133">
        <v>25</v>
      </c>
      <c r="T12" s="96">
        <v>48</v>
      </c>
      <c r="U12" s="131">
        <v>0.8</v>
      </c>
      <c r="W12" s="114"/>
    </row>
    <row r="13" spans="1:23">
      <c r="A13" s="119"/>
      <c r="I13" s="156"/>
      <c r="J13" s="127">
        <v>3</v>
      </c>
      <c r="K13" s="165" t="s">
        <v>66</v>
      </c>
      <c r="L13" s="165"/>
      <c r="M13" s="165"/>
      <c r="N13" s="165"/>
      <c r="O13" s="165"/>
      <c r="P13" s="128">
        <v>3</v>
      </c>
      <c r="Q13" s="132">
        <v>5.0700000000000002E-2</v>
      </c>
      <c r="R13" s="130">
        <v>3.5099999999999999E-2</v>
      </c>
      <c r="S13" s="133">
        <v>25</v>
      </c>
      <c r="T13" s="96">
        <v>48</v>
      </c>
      <c r="U13" s="131">
        <v>0.8</v>
      </c>
      <c r="W13" s="114"/>
    </row>
    <row r="14" spans="1:23" ht="30" customHeight="1">
      <c r="A14" s="119"/>
      <c r="I14" s="156"/>
      <c r="J14" s="127">
        <v>4</v>
      </c>
      <c r="K14" s="165" t="s">
        <v>63</v>
      </c>
      <c r="L14" s="165"/>
      <c r="M14" s="165"/>
      <c r="N14" s="165"/>
      <c r="O14" s="165"/>
      <c r="P14" s="134">
        <v>4</v>
      </c>
      <c r="Q14" s="135">
        <v>4.6399999999999997E-2</v>
      </c>
      <c r="R14" s="136">
        <v>4.6399999999999997E-2</v>
      </c>
      <c r="S14" s="133">
        <v>15</v>
      </c>
      <c r="T14" s="96">
        <v>46</v>
      </c>
      <c r="U14" s="131">
        <v>0.5</v>
      </c>
      <c r="W14" s="114"/>
    </row>
    <row r="15" spans="1:23" ht="15" customHeight="1">
      <c r="I15" s="156"/>
      <c r="J15" s="127">
        <v>5</v>
      </c>
      <c r="K15" s="165" t="s">
        <v>64</v>
      </c>
      <c r="L15" s="165"/>
      <c r="M15" s="165"/>
      <c r="N15" s="165"/>
      <c r="O15" s="165"/>
      <c r="P15" s="128">
        <v>5</v>
      </c>
      <c r="Q15" s="135">
        <v>4.6399999999999997E-2</v>
      </c>
      <c r="R15" s="136">
        <v>4.6399999999999997E-2</v>
      </c>
      <c r="S15" s="133">
        <v>20</v>
      </c>
      <c r="T15" s="96">
        <v>46</v>
      </c>
      <c r="U15" s="131">
        <v>0.5</v>
      </c>
      <c r="W15" s="114"/>
    </row>
    <row r="16" spans="1:23" ht="30" customHeight="1">
      <c r="I16" s="157"/>
      <c r="J16" s="127">
        <v>6</v>
      </c>
      <c r="K16" s="165" t="s">
        <v>67</v>
      </c>
      <c r="L16" s="165"/>
      <c r="M16" s="165"/>
      <c r="N16" s="165"/>
      <c r="O16" s="165"/>
      <c r="P16" s="128">
        <v>6</v>
      </c>
      <c r="Q16" s="137">
        <v>4.6399999999999997E-2</v>
      </c>
      <c r="R16" s="136">
        <v>4.6399999999999997E-2</v>
      </c>
      <c r="S16" s="133">
        <v>25</v>
      </c>
      <c r="T16" s="96">
        <v>43</v>
      </c>
      <c r="U16" s="131">
        <v>1</v>
      </c>
    </row>
    <row r="17" spans="1:21"/>
    <row r="18" spans="1:21">
      <c r="A18" s="27" t="s">
        <v>50</v>
      </c>
      <c r="B18" s="27"/>
      <c r="C18" s="27"/>
      <c r="D18" s="27"/>
      <c r="E18" s="27"/>
      <c r="F18" s="27"/>
      <c r="G18" s="27"/>
      <c r="H18" s="27"/>
      <c r="I18" s="27"/>
      <c r="J18" s="27"/>
      <c r="K18" s="27"/>
      <c r="L18" s="27"/>
      <c r="M18" s="27"/>
      <c r="N18" s="27"/>
      <c r="O18" s="27"/>
    </row>
    <row r="19" spans="1:21">
      <c r="P19" s="114"/>
    </row>
    <row r="20" spans="1:21" s="140" customFormat="1" ht="105" customHeight="1">
      <c r="A20" s="138" t="s">
        <v>31</v>
      </c>
      <c r="B20" s="160" t="s">
        <v>47</v>
      </c>
      <c r="C20" s="161"/>
      <c r="D20" s="161"/>
      <c r="E20" s="161"/>
      <c r="F20" s="161"/>
      <c r="G20" s="161"/>
      <c r="H20" s="161"/>
      <c r="I20" s="161"/>
      <c r="J20" s="161"/>
      <c r="K20" s="161"/>
      <c r="L20" s="161"/>
      <c r="M20" s="161"/>
      <c r="N20" s="161"/>
      <c r="O20" s="161"/>
      <c r="P20" s="139"/>
      <c r="Q20" s="23"/>
      <c r="R20" s="23"/>
      <c r="S20" s="23"/>
      <c r="T20" s="23"/>
      <c r="U20" s="23"/>
    </row>
    <row r="21" spans="1:21" s="140" customFormat="1" ht="90" customHeight="1">
      <c r="A21" s="138" t="s">
        <v>31</v>
      </c>
      <c r="B21" s="160" t="s">
        <v>59</v>
      </c>
      <c r="C21" s="160"/>
      <c r="D21" s="160"/>
      <c r="E21" s="160"/>
      <c r="F21" s="160"/>
      <c r="G21" s="160"/>
      <c r="H21" s="160"/>
      <c r="I21" s="160"/>
      <c r="J21" s="160"/>
      <c r="K21" s="160"/>
      <c r="L21" s="160"/>
      <c r="M21" s="160"/>
      <c r="N21" s="160"/>
      <c r="O21" s="160"/>
      <c r="P21" s="139"/>
      <c r="Q21" s="23"/>
      <c r="R21" s="23"/>
      <c r="S21" s="23"/>
      <c r="T21" s="23"/>
      <c r="U21" s="23"/>
    </row>
    <row r="22" spans="1:21" s="140" customFormat="1" ht="45" customHeight="1">
      <c r="A22" s="138" t="s">
        <v>31</v>
      </c>
      <c r="B22" s="160" t="s">
        <v>113</v>
      </c>
      <c r="C22" s="160"/>
      <c r="D22" s="160"/>
      <c r="E22" s="160"/>
      <c r="F22" s="160"/>
      <c r="G22" s="160"/>
      <c r="H22" s="160"/>
      <c r="I22" s="160"/>
      <c r="J22" s="160"/>
      <c r="K22" s="160"/>
      <c r="L22" s="160"/>
      <c r="M22" s="160"/>
      <c r="N22" s="160"/>
      <c r="O22" s="160"/>
      <c r="Q22" s="23"/>
      <c r="R22" s="23"/>
      <c r="S22" s="23"/>
      <c r="T22" s="23"/>
      <c r="U22" s="23"/>
    </row>
    <row r="23" spans="1:21" s="140" customFormat="1" ht="75" customHeight="1">
      <c r="A23" s="141" t="s">
        <v>31</v>
      </c>
      <c r="B23" s="158" t="s">
        <v>114</v>
      </c>
      <c r="C23" s="159"/>
      <c r="D23" s="159"/>
      <c r="E23" s="159"/>
      <c r="F23" s="159"/>
      <c r="G23" s="159"/>
      <c r="H23" s="159"/>
      <c r="I23" s="159"/>
      <c r="J23" s="159"/>
      <c r="K23" s="159"/>
      <c r="L23" s="159"/>
      <c r="M23" s="159"/>
      <c r="N23" s="159"/>
      <c r="O23" s="159"/>
      <c r="Q23" s="23"/>
      <c r="R23" s="23"/>
      <c r="S23" s="23"/>
      <c r="T23" s="23"/>
      <c r="U23" s="23"/>
    </row>
    <row r="24" spans="1:21" s="140" customFormat="1" ht="45" customHeight="1">
      <c r="A24" s="141" t="s">
        <v>31</v>
      </c>
      <c r="B24" s="162" t="s">
        <v>115</v>
      </c>
      <c r="C24" s="163"/>
      <c r="D24" s="163"/>
      <c r="E24" s="163"/>
      <c r="F24" s="163"/>
      <c r="G24" s="163"/>
      <c r="H24" s="163"/>
      <c r="I24" s="163"/>
      <c r="J24" s="163"/>
      <c r="K24" s="163"/>
      <c r="L24" s="163"/>
      <c r="M24" s="163"/>
      <c r="N24" s="163"/>
      <c r="O24" s="164"/>
    </row>
    <row r="25" spans="1:21" s="140" customFormat="1" ht="60" customHeight="1">
      <c r="A25" s="138" t="s">
        <v>31</v>
      </c>
      <c r="B25" s="160" t="s">
        <v>112</v>
      </c>
      <c r="C25" s="160"/>
      <c r="D25" s="160"/>
      <c r="E25" s="160"/>
      <c r="F25" s="160"/>
      <c r="G25" s="160"/>
      <c r="H25" s="160"/>
      <c r="I25" s="160"/>
      <c r="J25" s="160"/>
      <c r="K25" s="160"/>
      <c r="L25" s="160"/>
      <c r="M25" s="160"/>
      <c r="N25" s="160"/>
      <c r="O25" s="160"/>
    </row>
    <row r="26" spans="1:21" s="140" customFormat="1" ht="30" customHeight="1">
      <c r="A26" s="138" t="s">
        <v>31</v>
      </c>
      <c r="B26" s="162" t="s">
        <v>49</v>
      </c>
      <c r="C26" s="163"/>
      <c r="D26" s="163"/>
      <c r="E26" s="163"/>
      <c r="F26" s="163"/>
      <c r="G26" s="163"/>
      <c r="H26" s="163"/>
      <c r="I26" s="163"/>
      <c r="J26" s="163"/>
      <c r="K26" s="163"/>
      <c r="L26" s="163"/>
      <c r="M26" s="163"/>
      <c r="N26" s="163"/>
      <c r="O26" s="164"/>
    </row>
    <row r="27" spans="1:21" s="143" customFormat="1" ht="90" customHeight="1">
      <c r="A27" s="142" t="s">
        <v>44</v>
      </c>
      <c r="B27" s="160" t="s">
        <v>111</v>
      </c>
      <c r="C27" s="161"/>
      <c r="D27" s="161"/>
      <c r="E27" s="161"/>
      <c r="F27" s="161"/>
      <c r="G27" s="161"/>
      <c r="H27" s="161"/>
      <c r="I27" s="161"/>
      <c r="J27" s="161"/>
      <c r="K27" s="161"/>
      <c r="L27" s="161"/>
      <c r="M27" s="161"/>
      <c r="N27" s="161"/>
      <c r="O27" s="161"/>
    </row>
    <row r="28" spans="1:21"/>
    <row r="29" spans="1:21" hidden="1">
      <c r="A29" s="74"/>
    </row>
    <row r="30" spans="1:21" hidden="1">
      <c r="A30" s="74"/>
    </row>
    <row r="31" spans="1:21" hidden="1">
      <c r="A31" s="74"/>
    </row>
    <row r="32" spans="1:21" hidden="1">
      <c r="A32" s="74"/>
    </row>
    <row r="33" spans="1:1" hidden="1"/>
    <row r="34" spans="1:1" hidden="1"/>
    <row r="35" spans="1:1" hidden="1">
      <c r="A35" s="109"/>
    </row>
    <row r="36" spans="1:1" hidden="1">
      <c r="A36" s="114"/>
    </row>
    <row r="37" spans="1:1" hidden="1">
      <c r="A37" s="114"/>
    </row>
    <row r="38" spans="1:1" hidden="1">
      <c r="A38" s="114"/>
    </row>
    <row r="39" spans="1:1" hidden="1">
      <c r="A39" s="114"/>
    </row>
    <row r="40" spans="1:1" hidden="1">
      <c r="A40" s="114"/>
    </row>
    <row r="41" spans="1:1" hidden="1">
      <c r="A41" s="114"/>
    </row>
    <row r="42" spans="1:1" hidden="1">
      <c r="A42" s="114"/>
    </row>
    <row r="43" spans="1:1" hidden="1">
      <c r="A43" s="114"/>
    </row>
    <row r="44" spans="1:1" hidden="1">
      <c r="A44" s="144"/>
    </row>
    <row r="45" spans="1:1" hidden="1">
      <c r="A45" s="114"/>
    </row>
    <row r="46" spans="1:1" hidden="1">
      <c r="A46" s="114"/>
    </row>
    <row r="47" spans="1:1" hidden="1">
      <c r="A47" s="114"/>
    </row>
    <row r="48" spans="1:1" hidden="1"/>
    <row r="49" hidden="1"/>
  </sheetData>
  <sheetProtection algorithmName="SHA-512" hashValue="c86gp1oyyd/azBllpnDUf6A5zGYbpswtf78yeOWn0eNNvwqOFoI9EyiZRTFE/EfJ/2qZQ/HnHdj/4AHFqQuS7Q==" saltValue="RRt+6PWznwYp2pbAg+x4bA==" spinCount="100000" sheet="1" objects="1" scenarios="1"/>
  <mergeCells count="24">
    <mergeCell ref="B27:O27"/>
    <mergeCell ref="B24:O24"/>
    <mergeCell ref="K11:O11"/>
    <mergeCell ref="K12:O12"/>
    <mergeCell ref="K13:O13"/>
    <mergeCell ref="K14:O14"/>
    <mergeCell ref="B21:O21"/>
    <mergeCell ref="B22:O22"/>
    <mergeCell ref="B26:O26"/>
    <mergeCell ref="B20:O20"/>
    <mergeCell ref="K15:O15"/>
    <mergeCell ref="K16:O16"/>
    <mergeCell ref="A7:F7"/>
    <mergeCell ref="A8:F8"/>
    <mergeCell ref="I11:I16"/>
    <mergeCell ref="B23:O23"/>
    <mergeCell ref="B25:O25"/>
    <mergeCell ref="J4:O4"/>
    <mergeCell ref="J5:O5"/>
    <mergeCell ref="J6:O6"/>
    <mergeCell ref="B4:G4"/>
    <mergeCell ref="B5:G5"/>
    <mergeCell ref="B6:G6"/>
    <mergeCell ref="I4:I6"/>
  </mergeCells>
  <dataValidations count="2">
    <dataValidation type="whole" allowBlank="1" showInputMessage="1" showErrorMessage="1" errorTitle="Achtung" error="Bitte geben Sie einen gültigen Wert ein!" promptTitle="Hinweis" prompt="Bitte wählen Sie eine Vorhabenskategorie zwischen 1 und 6!" sqref="G7">
      <formula1>1</formula1>
      <formula2>6</formula2>
    </dataValidation>
    <dataValidation allowBlank="1" showInputMessage="1" showErrorMessage="1" promptTitle="Hinweis" prompt="Bitte geben Sie den maximalen Fördersatz gemäß Förderrichtlinie ein. Bei Fragen wenden Sie sich an die Bewilligungsstelle." sqref="G8"/>
  </dataValidations>
  <pageMargins left="0.7" right="0.7" top="0.78740157499999996" bottom="0.78740157499999996" header="0.3" footer="0.3"/>
  <pageSetup paperSize="9" orientation="portrait"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0"/>
  <sheetViews>
    <sheetView zoomScaleNormal="100" workbookViewId="0">
      <selection activeCell="D12" sqref="D12"/>
    </sheetView>
  </sheetViews>
  <sheetFormatPr baseColWidth="10" defaultColWidth="0" defaultRowHeight="15" zeroHeight="1"/>
  <cols>
    <col min="1" max="1" width="60.7109375" style="22" customWidth="1"/>
    <col min="2" max="2" width="13.7109375" style="22" customWidth="1"/>
    <col min="3" max="3" width="11.7109375" style="22" bestFit="1" customWidth="1"/>
    <col min="4" max="51" width="11.42578125" style="22" customWidth="1"/>
    <col min="52" max="52" width="2.7109375" style="22" customWidth="1"/>
    <col min="53" max="16384" width="11.42578125" style="22" hidden="1"/>
  </cols>
  <sheetData>
    <row r="1" spans="1:10" ht="30" customHeight="1">
      <c r="A1" s="19" t="s">
        <v>0</v>
      </c>
      <c r="B1" s="20"/>
      <c r="C1" s="20"/>
      <c r="D1" s="20"/>
      <c r="E1" s="21"/>
      <c r="F1" s="21"/>
      <c r="G1" s="21"/>
      <c r="H1" s="21"/>
      <c r="I1" s="21"/>
      <c r="J1" s="21"/>
    </row>
    <row r="2" spans="1:10" s="23" customFormat="1" ht="15" customHeight="1"/>
    <row r="3" spans="1:10">
      <c r="A3" s="24">
        <f>Deckblatt!B4</f>
        <v>0</v>
      </c>
      <c r="D3" s="150" t="s">
        <v>2</v>
      </c>
      <c r="E3" s="145" t="s">
        <v>1</v>
      </c>
      <c r="F3" s="145"/>
      <c r="G3" s="145"/>
      <c r="H3" s="145"/>
      <c r="I3" s="145"/>
      <c r="J3" s="145"/>
    </row>
    <row r="4" spans="1:10">
      <c r="A4" s="24">
        <f>Deckblatt!B5</f>
        <v>0</v>
      </c>
      <c r="D4" s="150"/>
      <c r="E4" s="146" t="s">
        <v>3</v>
      </c>
      <c r="F4" s="146"/>
      <c r="G4" s="146"/>
      <c r="H4" s="146"/>
      <c r="I4" s="146"/>
      <c r="J4" s="146"/>
    </row>
    <row r="5" spans="1:10">
      <c r="A5" s="25">
        <f>Deckblatt!B6</f>
        <v>0</v>
      </c>
      <c r="D5" s="150"/>
      <c r="E5" s="147" t="s">
        <v>4</v>
      </c>
      <c r="F5" s="147"/>
      <c r="G5" s="147"/>
      <c r="H5" s="147"/>
      <c r="I5" s="147"/>
      <c r="J5" s="147"/>
    </row>
    <row r="6" spans="1:10">
      <c r="A6" s="26" t="e">
        <f>VLOOKUP(Deckblatt!G7,Deckblatt!J11:O17,2,TRUE)</f>
        <v>#N/A</v>
      </c>
      <c r="D6" s="23"/>
      <c r="E6" s="23"/>
      <c r="F6" s="23"/>
      <c r="G6" s="23"/>
      <c r="H6" s="23"/>
      <c r="I6" s="23"/>
      <c r="J6" s="23"/>
    </row>
    <row r="7" spans="1:10"/>
    <row r="8" spans="1:10">
      <c r="A8" s="27" t="s">
        <v>6</v>
      </c>
      <c r="B8" s="28"/>
      <c r="C8" s="28"/>
      <c r="D8" s="28"/>
      <c r="E8" s="28"/>
      <c r="F8" s="28"/>
      <c r="G8" s="28"/>
      <c r="H8" s="28"/>
      <c r="I8" s="28"/>
      <c r="J8" s="28"/>
    </row>
    <row r="9" spans="1:10">
      <c r="A9" s="29"/>
    </row>
    <row r="10" spans="1:10" ht="15" customHeight="1">
      <c r="A10" s="30" t="s">
        <v>82</v>
      </c>
      <c r="B10" s="31">
        <f>Deckblatt!G7</f>
        <v>0</v>
      </c>
      <c r="D10" s="32"/>
      <c r="E10" s="33"/>
      <c r="F10" s="34"/>
      <c r="G10" s="34"/>
      <c r="H10" s="34"/>
      <c r="I10" s="34"/>
      <c r="J10" s="34"/>
    </row>
    <row r="11" spans="1:10">
      <c r="A11" s="35" t="s">
        <v>86</v>
      </c>
      <c r="B11" s="1"/>
      <c r="D11" s="32"/>
      <c r="E11" s="37"/>
      <c r="F11" s="38"/>
      <c r="G11" s="38"/>
      <c r="H11" s="38"/>
      <c r="I11" s="38"/>
      <c r="J11" s="38"/>
    </row>
    <row r="12" spans="1:10">
      <c r="A12" s="35" t="s">
        <v>21</v>
      </c>
      <c r="B12" s="1"/>
      <c r="D12" s="32"/>
      <c r="E12" s="33"/>
      <c r="F12" s="34"/>
      <c r="G12" s="34"/>
      <c r="H12" s="34"/>
      <c r="I12" s="34"/>
      <c r="J12" s="34"/>
    </row>
    <row r="13" spans="1:10">
      <c r="A13" s="40" t="s">
        <v>83</v>
      </c>
      <c r="B13" s="36" t="e">
        <f>B12+B14</f>
        <v>#N/A</v>
      </c>
      <c r="D13" s="32"/>
      <c r="E13" s="33"/>
      <c r="F13" s="34"/>
      <c r="G13" s="34"/>
      <c r="H13" s="34"/>
      <c r="I13" s="34"/>
      <c r="J13" s="34"/>
    </row>
    <row r="14" spans="1:10">
      <c r="A14" s="82" t="s">
        <v>110</v>
      </c>
      <c r="B14" s="4" t="e">
        <f>VLOOKUP(Deckblatt!G7,Deckblatt!P11:S16,4,TRUE)</f>
        <v>#N/A</v>
      </c>
      <c r="C14" s="39"/>
      <c r="D14" s="32"/>
      <c r="E14" s="33"/>
      <c r="F14" s="34"/>
      <c r="G14" s="34"/>
      <c r="H14" s="34"/>
      <c r="I14" s="34"/>
      <c r="J14" s="34"/>
    </row>
    <row r="15" spans="1:10">
      <c r="A15" s="35" t="s">
        <v>5</v>
      </c>
      <c r="B15" s="5" t="e">
        <f ca="1">Deckblatt!Q4</f>
        <v>#N/A</v>
      </c>
      <c r="C15" s="39"/>
      <c r="D15" s="41"/>
      <c r="E15" s="42"/>
      <c r="F15" s="34"/>
      <c r="G15" s="34"/>
      <c r="H15" s="34"/>
      <c r="I15" s="34"/>
      <c r="J15" s="34"/>
    </row>
    <row r="16" spans="1:10">
      <c r="A16" s="43" t="s">
        <v>16</v>
      </c>
      <c r="B16" s="6"/>
      <c r="C16" s="83"/>
      <c r="D16" s="46"/>
    </row>
    <row r="17" spans="1:51">
      <c r="A17" s="47"/>
      <c r="B17" s="33"/>
    </row>
    <row r="18" spans="1:51"/>
    <row r="19" spans="1:51">
      <c r="A19" s="27" t="s">
        <v>7</v>
      </c>
      <c r="B19" s="28"/>
      <c r="C19" s="28"/>
      <c r="D19" s="28"/>
      <c r="E19" s="28"/>
      <c r="F19" s="28"/>
      <c r="G19" s="28"/>
      <c r="H19" s="28"/>
      <c r="I19" s="28"/>
      <c r="J19" s="28"/>
    </row>
    <row r="20" spans="1:51"/>
    <row r="21" spans="1:51">
      <c r="A21" s="30"/>
      <c r="B21" s="48" t="s">
        <v>8</v>
      </c>
      <c r="C21" s="31">
        <f>B11</f>
        <v>0</v>
      </c>
      <c r="D21" s="31" t="e">
        <f>IF($C21+COLUMN(D21)-COLUMN($C21)&lt;=$B$13,$C21+COLUMN(D21)-COLUMN($C21),"")</f>
        <v>#N/A</v>
      </c>
      <c r="E21" s="31" t="e">
        <f>IF($C21+COLUMN(E21)-COLUMN($C21)&lt;=$B$13,$C21+COLUMN(E21)-COLUMN($C21),"")</f>
        <v>#N/A</v>
      </c>
      <c r="F21" s="31" t="e">
        <f t="shared" ref="F21:O21" si="0">IF($C21+COLUMN(F21)-COLUMN($C21)&lt;=$B$13,$C21+COLUMN(F21)-COLUMN($C21),"")</f>
        <v>#N/A</v>
      </c>
      <c r="G21" s="31" t="e">
        <f t="shared" si="0"/>
        <v>#N/A</v>
      </c>
      <c r="H21" s="31" t="e">
        <f t="shared" si="0"/>
        <v>#N/A</v>
      </c>
      <c r="I21" s="31" t="e">
        <f t="shared" si="0"/>
        <v>#N/A</v>
      </c>
      <c r="J21" s="31" t="e">
        <f t="shared" si="0"/>
        <v>#N/A</v>
      </c>
      <c r="K21" s="31" t="e">
        <f t="shared" si="0"/>
        <v>#N/A</v>
      </c>
      <c r="L21" s="31" t="e">
        <f t="shared" si="0"/>
        <v>#N/A</v>
      </c>
      <c r="M21" s="31" t="e">
        <f t="shared" si="0"/>
        <v>#N/A</v>
      </c>
      <c r="N21" s="31" t="e">
        <f t="shared" si="0"/>
        <v>#N/A</v>
      </c>
      <c r="O21" s="31" t="e">
        <f t="shared" si="0"/>
        <v>#N/A</v>
      </c>
      <c r="P21" s="31" t="e">
        <f>IF($C21+COLUMN(P21)-COLUMN($C21)&lt;=$B$13,$C21+COLUMN(P21)-COLUMN($C21),"")</f>
        <v>#N/A</v>
      </c>
      <c r="Q21" s="31" t="e">
        <f>IF($C21+COLUMN(Q21)-COLUMN($C21)&lt;=$B$13,$C21+COLUMN(Q21)-COLUMN($C21),"")</f>
        <v>#N/A</v>
      </c>
      <c r="R21" s="31" t="e">
        <f t="shared" ref="R21:U21" si="1">IF($C21+COLUMN(R21)-COLUMN($C21)&lt;=$B$13,$C21+COLUMN(R21)-COLUMN($C21),"")</f>
        <v>#N/A</v>
      </c>
      <c r="S21" s="31" t="e">
        <f t="shared" si="1"/>
        <v>#N/A</v>
      </c>
      <c r="T21" s="31" t="e">
        <f t="shared" si="1"/>
        <v>#N/A</v>
      </c>
      <c r="U21" s="31" t="e">
        <f t="shared" si="1"/>
        <v>#N/A</v>
      </c>
      <c r="V21" s="31" t="e">
        <f>IF($C21+COLUMN(V21)-COLUMN($C21)&lt;=$B$13,$C21+COLUMN(V21)-COLUMN($C21),"")</f>
        <v>#N/A</v>
      </c>
      <c r="W21" s="31" t="e">
        <f>IF($C21+COLUMN(W21)-COLUMN($C21)&lt;=$B$13,$C21+COLUMN(W21)-COLUMN($C21),"")</f>
        <v>#N/A</v>
      </c>
      <c r="X21" s="31" t="e">
        <f t="shared" ref="X21:Y21" si="2">IF($C21+COLUMN(X21)-COLUMN($C21)&lt;=$B$13,$C21+COLUMN(X21)-COLUMN($C21),"")</f>
        <v>#N/A</v>
      </c>
      <c r="Y21" s="31" t="e">
        <f t="shared" si="2"/>
        <v>#N/A</v>
      </c>
      <c r="Z21" s="31" t="e">
        <f>IF($C21+COLUMN(Z21)-COLUMN($C21)&lt;=$B$13,$C21+COLUMN(Z21)-COLUMN($C21),"")</f>
        <v>#N/A</v>
      </c>
      <c r="AA21" s="31" t="e">
        <f>IF($C21+COLUMN(AA21)-COLUMN($C21)&lt;=$B$13,$C21+COLUMN(AA21)-COLUMN($C21),"")</f>
        <v>#N/A</v>
      </c>
      <c r="AB21" s="31" t="e">
        <f t="shared" ref="AB21:AY21" si="3">IF($C21+COLUMN(AB21)-COLUMN($C21)&lt;=$B$13,$C21+COLUMN(AB21)-COLUMN($C21),"")</f>
        <v>#N/A</v>
      </c>
      <c r="AC21" s="31" t="e">
        <f t="shared" si="3"/>
        <v>#N/A</v>
      </c>
      <c r="AD21" s="31" t="e">
        <f t="shared" si="3"/>
        <v>#N/A</v>
      </c>
      <c r="AE21" s="31" t="e">
        <f t="shared" si="3"/>
        <v>#N/A</v>
      </c>
      <c r="AF21" s="31" t="e">
        <f t="shared" si="3"/>
        <v>#N/A</v>
      </c>
      <c r="AG21" s="31" t="e">
        <f t="shared" si="3"/>
        <v>#N/A</v>
      </c>
      <c r="AH21" s="31" t="e">
        <f t="shared" si="3"/>
        <v>#N/A</v>
      </c>
      <c r="AI21" s="31" t="e">
        <f t="shared" si="3"/>
        <v>#N/A</v>
      </c>
      <c r="AJ21" s="31" t="e">
        <f t="shared" si="3"/>
        <v>#N/A</v>
      </c>
      <c r="AK21" s="31" t="e">
        <f t="shared" si="3"/>
        <v>#N/A</v>
      </c>
      <c r="AL21" s="31" t="e">
        <f t="shared" si="3"/>
        <v>#N/A</v>
      </c>
      <c r="AM21" s="31" t="e">
        <f t="shared" si="3"/>
        <v>#N/A</v>
      </c>
      <c r="AN21" s="31" t="e">
        <f t="shared" si="3"/>
        <v>#N/A</v>
      </c>
      <c r="AO21" s="31" t="e">
        <f t="shared" si="3"/>
        <v>#N/A</v>
      </c>
      <c r="AP21" s="31" t="e">
        <f t="shared" si="3"/>
        <v>#N/A</v>
      </c>
      <c r="AQ21" s="31" t="e">
        <f t="shared" si="3"/>
        <v>#N/A</v>
      </c>
      <c r="AR21" s="31" t="e">
        <f t="shared" si="3"/>
        <v>#N/A</v>
      </c>
      <c r="AS21" s="31" t="e">
        <f t="shared" si="3"/>
        <v>#N/A</v>
      </c>
      <c r="AT21" s="31" t="e">
        <f t="shared" si="3"/>
        <v>#N/A</v>
      </c>
      <c r="AU21" s="31" t="e">
        <f t="shared" si="3"/>
        <v>#N/A</v>
      </c>
      <c r="AV21" s="31" t="e">
        <f t="shared" si="3"/>
        <v>#N/A</v>
      </c>
      <c r="AW21" s="31" t="e">
        <f t="shared" si="3"/>
        <v>#N/A</v>
      </c>
      <c r="AX21" s="31" t="e">
        <f t="shared" si="3"/>
        <v>#N/A</v>
      </c>
      <c r="AY21" s="31" t="e">
        <f t="shared" si="3"/>
        <v>#N/A</v>
      </c>
    </row>
    <row r="22" spans="1:51">
      <c r="A22" s="80"/>
    </row>
    <row r="23" spans="1:51">
      <c r="A23" s="27" t="s">
        <v>11</v>
      </c>
    </row>
    <row r="24" spans="1:51">
      <c r="A24" s="84" t="s">
        <v>87</v>
      </c>
    </row>
    <row r="25" spans="1:51">
      <c r="A25" s="50" t="s">
        <v>68</v>
      </c>
      <c r="B25" s="51" t="e">
        <f t="shared" ref="B25:B35" ca="1" si="4">SUM(OFFSET(C25,0,0,1,B$13-B$11+1))</f>
        <v>#N/A</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c r="A26" s="50" t="s">
        <v>69</v>
      </c>
      <c r="B26" s="51" t="e">
        <f t="shared" ca="1" si="4"/>
        <v>#N/A</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c r="A27" s="50" t="s">
        <v>41</v>
      </c>
      <c r="B27" s="51" t="e">
        <f t="shared" ca="1" si="4"/>
        <v>#N/A</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c r="A28" s="52" t="s">
        <v>70</v>
      </c>
      <c r="B28" s="51" t="e">
        <f t="shared" ca="1" si="4"/>
        <v>#N/A</v>
      </c>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row>
    <row r="29" spans="1:51">
      <c r="A29" s="85" t="s">
        <v>98</v>
      </c>
      <c r="B29" s="51" t="e">
        <f ca="1">SUM(OFFSET(C29,0,0,1,B$13-B$11+1))</f>
        <v>#N/A</v>
      </c>
      <c r="C29" s="86">
        <f>IF(C$21="","",IFERROR(0.07*SUM(C25:C28),""))</f>
        <v>0</v>
      </c>
      <c r="D29" s="86" t="e">
        <f t="shared" ref="D29:J29" si="5">IF(D$21="","",IFERROR(0.07*SUM(D25:D28),""))</f>
        <v>#N/A</v>
      </c>
      <c r="E29" s="86" t="e">
        <f t="shared" si="5"/>
        <v>#N/A</v>
      </c>
      <c r="F29" s="86" t="e">
        <f t="shared" si="5"/>
        <v>#N/A</v>
      </c>
      <c r="G29" s="86" t="e">
        <f t="shared" si="5"/>
        <v>#N/A</v>
      </c>
      <c r="H29" s="86" t="e">
        <f t="shared" si="5"/>
        <v>#N/A</v>
      </c>
      <c r="I29" s="86" t="e">
        <f t="shared" si="5"/>
        <v>#N/A</v>
      </c>
      <c r="J29" s="86" t="e">
        <f t="shared" si="5"/>
        <v>#N/A</v>
      </c>
      <c r="K29" s="86" t="e">
        <f t="shared" ref="K29" si="6">IF(K$21="","",IFERROR(0.07*SUM(K25:K28),""))</f>
        <v>#N/A</v>
      </c>
      <c r="L29" s="86" t="e">
        <f t="shared" ref="L29" si="7">IF(L$21="","",IFERROR(0.07*SUM(L25:L28),""))</f>
        <v>#N/A</v>
      </c>
      <c r="M29" s="86" t="e">
        <f t="shared" ref="M29" si="8">IF(M$21="","",IFERROR(0.07*SUM(M25:M28),""))</f>
        <v>#N/A</v>
      </c>
      <c r="N29" s="86" t="e">
        <f t="shared" ref="N29" si="9">IF(N$21="","",IFERROR(0.07*SUM(N25:N28),""))</f>
        <v>#N/A</v>
      </c>
      <c r="O29" s="86" t="e">
        <f t="shared" ref="O29" si="10">IF(O$21="","",IFERROR(0.07*SUM(O25:O28),""))</f>
        <v>#N/A</v>
      </c>
      <c r="P29" s="86" t="e">
        <f t="shared" ref="P29:Q29" si="11">IF(P$21="","",IFERROR(0.07*SUM(P25:P28),""))</f>
        <v>#N/A</v>
      </c>
      <c r="Q29" s="86" t="e">
        <f t="shared" si="11"/>
        <v>#N/A</v>
      </c>
      <c r="R29" s="86" t="e">
        <f t="shared" ref="R29" si="12">IF(R$21="","",IFERROR(0.07*SUM(R25:R28),""))</f>
        <v>#N/A</v>
      </c>
      <c r="S29" s="86" t="e">
        <f t="shared" ref="S29" si="13">IF(S$21="","",IFERROR(0.07*SUM(S25:S28),""))</f>
        <v>#N/A</v>
      </c>
      <c r="T29" s="86" t="e">
        <f t="shared" ref="T29" si="14">IF(T$21="","",IFERROR(0.07*SUM(T25:T28),""))</f>
        <v>#N/A</v>
      </c>
      <c r="U29" s="86" t="e">
        <f t="shared" ref="U29" si="15">IF(U$21="","",IFERROR(0.07*SUM(U25:U28),""))</f>
        <v>#N/A</v>
      </c>
      <c r="V29" s="86" t="e">
        <f t="shared" ref="V29" si="16">IF(V$21="","",IFERROR(0.07*SUM(V25:V28),""))</f>
        <v>#N/A</v>
      </c>
      <c r="W29" s="86" t="e">
        <f t="shared" ref="W29:X29" si="17">IF(W$21="","",IFERROR(0.07*SUM(W25:W28),""))</f>
        <v>#N/A</v>
      </c>
      <c r="X29" s="86" t="e">
        <f t="shared" si="17"/>
        <v>#N/A</v>
      </c>
      <c r="Y29" s="86" t="e">
        <f t="shared" ref="Y29" si="18">IF(Y$21="","",IFERROR(0.07*SUM(Y25:Y28),""))</f>
        <v>#N/A</v>
      </c>
      <c r="Z29" s="86" t="e">
        <f t="shared" ref="Z29" si="19">IF(Z$21="","",IFERROR(0.07*SUM(Z25:Z28),""))</f>
        <v>#N/A</v>
      </c>
      <c r="AA29" s="86" t="e">
        <f t="shared" ref="AA29" si="20">IF(AA$21="","",IFERROR(0.07*SUM(AA25:AA28),""))</f>
        <v>#N/A</v>
      </c>
      <c r="AB29" s="86" t="e">
        <f t="shared" ref="AB29" si="21">IF(AB$21="","",IFERROR(0.07*SUM(AB25:AB28),""))</f>
        <v>#N/A</v>
      </c>
      <c r="AC29" s="86" t="e">
        <f t="shared" ref="AC29" si="22">IF(AC$21="","",IFERROR(0.07*SUM(AC25:AC28),""))</f>
        <v>#N/A</v>
      </c>
      <c r="AD29" s="86" t="e">
        <f t="shared" ref="AD29:AE29" si="23">IF(AD$21="","",IFERROR(0.07*SUM(AD25:AD28),""))</f>
        <v>#N/A</v>
      </c>
      <c r="AE29" s="86" t="e">
        <f t="shared" si="23"/>
        <v>#N/A</v>
      </c>
      <c r="AF29" s="86" t="e">
        <f t="shared" ref="AF29" si="24">IF(AF$21="","",IFERROR(0.07*SUM(AF25:AF28),""))</f>
        <v>#N/A</v>
      </c>
      <c r="AG29" s="86" t="e">
        <f t="shared" ref="AG29" si="25">IF(AG$21="","",IFERROR(0.07*SUM(AG25:AG28),""))</f>
        <v>#N/A</v>
      </c>
      <c r="AH29" s="86" t="e">
        <f t="shared" ref="AH29" si="26">IF(AH$21="","",IFERROR(0.07*SUM(AH25:AH28),""))</f>
        <v>#N/A</v>
      </c>
      <c r="AI29" s="86" t="e">
        <f t="shared" ref="AI29" si="27">IF(AI$21="","",IFERROR(0.07*SUM(AI25:AI28),""))</f>
        <v>#N/A</v>
      </c>
      <c r="AJ29" s="86" t="e">
        <f t="shared" ref="AJ29" si="28">IF(AJ$21="","",IFERROR(0.07*SUM(AJ25:AJ28),""))</f>
        <v>#N/A</v>
      </c>
      <c r="AK29" s="86" t="e">
        <f t="shared" ref="AK29:AL29" si="29">IF(AK$21="","",IFERROR(0.07*SUM(AK25:AK28),""))</f>
        <v>#N/A</v>
      </c>
      <c r="AL29" s="86" t="e">
        <f t="shared" si="29"/>
        <v>#N/A</v>
      </c>
      <c r="AM29" s="86" t="e">
        <f t="shared" ref="AM29" si="30">IF(AM$21="","",IFERROR(0.07*SUM(AM25:AM28),""))</f>
        <v>#N/A</v>
      </c>
      <c r="AN29" s="86" t="e">
        <f t="shared" ref="AN29" si="31">IF(AN$21="","",IFERROR(0.07*SUM(AN25:AN28),""))</f>
        <v>#N/A</v>
      </c>
      <c r="AO29" s="86" t="e">
        <f t="shared" ref="AO29" si="32">IF(AO$21="","",IFERROR(0.07*SUM(AO25:AO28),""))</f>
        <v>#N/A</v>
      </c>
      <c r="AP29" s="86" t="e">
        <f t="shared" ref="AP29" si="33">IF(AP$21="","",IFERROR(0.07*SUM(AP25:AP28),""))</f>
        <v>#N/A</v>
      </c>
      <c r="AQ29" s="86" t="e">
        <f t="shared" ref="AQ29" si="34">IF(AQ$21="","",IFERROR(0.07*SUM(AQ25:AQ28),""))</f>
        <v>#N/A</v>
      </c>
      <c r="AR29" s="86" t="e">
        <f t="shared" ref="AR29:AS29" si="35">IF(AR$21="","",IFERROR(0.07*SUM(AR25:AR28),""))</f>
        <v>#N/A</v>
      </c>
      <c r="AS29" s="86" t="e">
        <f t="shared" si="35"/>
        <v>#N/A</v>
      </c>
      <c r="AT29" s="86" t="e">
        <f t="shared" ref="AT29" si="36">IF(AT$21="","",IFERROR(0.07*SUM(AT25:AT28),""))</f>
        <v>#N/A</v>
      </c>
      <c r="AU29" s="86" t="e">
        <f t="shared" ref="AU29" si="37">IF(AU$21="","",IFERROR(0.07*SUM(AU25:AU28),""))</f>
        <v>#N/A</v>
      </c>
      <c r="AV29" s="86" t="e">
        <f t="shared" ref="AV29" si="38">IF(AV$21="","",IFERROR(0.07*SUM(AV25:AV28),""))</f>
        <v>#N/A</v>
      </c>
      <c r="AW29" s="86" t="e">
        <f t="shared" ref="AW29" si="39">IF(AW$21="","",IFERROR(0.07*SUM(AW25:AW28),""))</f>
        <v>#N/A</v>
      </c>
      <c r="AX29" s="86" t="e">
        <f t="shared" ref="AX29" si="40">IF(AX$21="","",IFERROR(0.07*SUM(AX25:AX28),""))</f>
        <v>#N/A</v>
      </c>
      <c r="AY29" s="86" t="e">
        <f t="shared" ref="AY29" si="41">IF(AY$21="","",IFERROR(0.07*SUM(AY25:AY28),""))</f>
        <v>#N/A</v>
      </c>
    </row>
    <row r="30" spans="1:51" s="23" customFormat="1">
      <c r="A30" s="57" t="s">
        <v>88</v>
      </c>
    </row>
    <row r="31" spans="1:51">
      <c r="A31" s="50" t="s">
        <v>99</v>
      </c>
      <c r="B31" s="51" t="e">
        <f t="shared" ca="1" si="4"/>
        <v>#N/A</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row>
    <row r="32" spans="1:51">
      <c r="A32" s="50" t="s">
        <v>100</v>
      </c>
      <c r="B32" s="53" t="e">
        <f ca="1">SUM(OFFSET(C32,0,0,1,B$13-B$11+1))</f>
        <v>#N/A</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row>
    <row r="33" spans="1:51">
      <c r="A33" s="50" t="s">
        <v>101</v>
      </c>
      <c r="B33" s="53" t="e">
        <f ca="1">SUM(OFFSET(C33,0,0,1,B$13-B$11+1))</f>
        <v>#N/A</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row>
    <row r="34" spans="1:51">
      <c r="A34" s="52" t="s">
        <v>102</v>
      </c>
      <c r="B34" s="51" t="e">
        <f t="shared" ca="1" si="4"/>
        <v>#N/A</v>
      </c>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row>
    <row r="35" spans="1:51">
      <c r="A35" s="50" t="s">
        <v>103</v>
      </c>
      <c r="B35" s="51" t="e">
        <f t="shared" ca="1" si="4"/>
        <v>#N/A</v>
      </c>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row>
    <row r="36" spans="1:51" s="23" customFormat="1">
      <c r="A36" s="54" t="s">
        <v>58</v>
      </c>
      <c r="C36" s="9"/>
      <c r="D36" s="39"/>
    </row>
    <row r="37" spans="1:51">
      <c r="B37" s="55"/>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row>
    <row r="38" spans="1:51">
      <c r="A38" s="57" t="s">
        <v>9</v>
      </c>
      <c r="B38" s="51" t="e">
        <f ca="1">SUM(OFFSET(C38,0,0,1,B$13-B$11+1))</f>
        <v>#N/A</v>
      </c>
      <c r="C38" s="58">
        <f t="shared" ref="C38:AH38" si="42">IF(C$21="","",IFERROR(SUM(C25:C35),""))</f>
        <v>0</v>
      </c>
      <c r="D38" s="58" t="e">
        <f t="shared" si="42"/>
        <v>#N/A</v>
      </c>
      <c r="E38" s="58" t="e">
        <f t="shared" si="42"/>
        <v>#N/A</v>
      </c>
      <c r="F38" s="58" t="e">
        <f t="shared" si="42"/>
        <v>#N/A</v>
      </c>
      <c r="G38" s="58" t="e">
        <f t="shared" si="42"/>
        <v>#N/A</v>
      </c>
      <c r="H38" s="58" t="e">
        <f t="shared" si="42"/>
        <v>#N/A</v>
      </c>
      <c r="I38" s="58" t="e">
        <f t="shared" si="42"/>
        <v>#N/A</v>
      </c>
      <c r="J38" s="58" t="e">
        <f t="shared" si="42"/>
        <v>#N/A</v>
      </c>
      <c r="K38" s="58" t="e">
        <f t="shared" si="42"/>
        <v>#N/A</v>
      </c>
      <c r="L38" s="58" t="e">
        <f t="shared" si="42"/>
        <v>#N/A</v>
      </c>
      <c r="M38" s="58" t="e">
        <f t="shared" si="42"/>
        <v>#N/A</v>
      </c>
      <c r="N38" s="58" t="e">
        <f t="shared" si="42"/>
        <v>#N/A</v>
      </c>
      <c r="O38" s="58" t="e">
        <f t="shared" si="42"/>
        <v>#N/A</v>
      </c>
      <c r="P38" s="58" t="e">
        <f t="shared" si="42"/>
        <v>#N/A</v>
      </c>
      <c r="Q38" s="58" t="e">
        <f t="shared" si="42"/>
        <v>#N/A</v>
      </c>
      <c r="R38" s="58" t="e">
        <f t="shared" si="42"/>
        <v>#N/A</v>
      </c>
      <c r="S38" s="58" t="e">
        <f t="shared" si="42"/>
        <v>#N/A</v>
      </c>
      <c r="T38" s="58" t="e">
        <f t="shared" si="42"/>
        <v>#N/A</v>
      </c>
      <c r="U38" s="58" t="e">
        <f t="shared" si="42"/>
        <v>#N/A</v>
      </c>
      <c r="V38" s="58" t="e">
        <f t="shared" si="42"/>
        <v>#N/A</v>
      </c>
      <c r="W38" s="58" t="e">
        <f t="shared" si="42"/>
        <v>#N/A</v>
      </c>
      <c r="X38" s="58" t="e">
        <f t="shared" si="42"/>
        <v>#N/A</v>
      </c>
      <c r="Y38" s="58" t="e">
        <f t="shared" si="42"/>
        <v>#N/A</v>
      </c>
      <c r="Z38" s="58" t="e">
        <f t="shared" si="42"/>
        <v>#N/A</v>
      </c>
      <c r="AA38" s="58" t="e">
        <f t="shared" si="42"/>
        <v>#N/A</v>
      </c>
      <c r="AB38" s="58" t="e">
        <f t="shared" si="42"/>
        <v>#N/A</v>
      </c>
      <c r="AC38" s="58" t="e">
        <f t="shared" si="42"/>
        <v>#N/A</v>
      </c>
      <c r="AD38" s="58" t="e">
        <f t="shared" si="42"/>
        <v>#N/A</v>
      </c>
      <c r="AE38" s="58" t="e">
        <f t="shared" si="42"/>
        <v>#N/A</v>
      </c>
      <c r="AF38" s="58" t="e">
        <f t="shared" si="42"/>
        <v>#N/A</v>
      </c>
      <c r="AG38" s="58" t="e">
        <f t="shared" si="42"/>
        <v>#N/A</v>
      </c>
      <c r="AH38" s="58" t="e">
        <f t="shared" si="42"/>
        <v>#N/A</v>
      </c>
      <c r="AI38" s="58" t="e">
        <f t="shared" ref="AI38:AY38" si="43">IF(AI$21="","",IFERROR(SUM(AI25:AI35),""))</f>
        <v>#N/A</v>
      </c>
      <c r="AJ38" s="58" t="e">
        <f t="shared" si="43"/>
        <v>#N/A</v>
      </c>
      <c r="AK38" s="58" t="e">
        <f t="shared" si="43"/>
        <v>#N/A</v>
      </c>
      <c r="AL38" s="58" t="e">
        <f t="shared" si="43"/>
        <v>#N/A</v>
      </c>
      <c r="AM38" s="58" t="e">
        <f t="shared" si="43"/>
        <v>#N/A</v>
      </c>
      <c r="AN38" s="58" t="e">
        <f t="shared" si="43"/>
        <v>#N/A</v>
      </c>
      <c r="AO38" s="58" t="e">
        <f t="shared" si="43"/>
        <v>#N/A</v>
      </c>
      <c r="AP38" s="58" t="e">
        <f t="shared" si="43"/>
        <v>#N/A</v>
      </c>
      <c r="AQ38" s="58" t="e">
        <f t="shared" si="43"/>
        <v>#N/A</v>
      </c>
      <c r="AR38" s="58" t="e">
        <f t="shared" si="43"/>
        <v>#N/A</v>
      </c>
      <c r="AS38" s="58" t="e">
        <f t="shared" si="43"/>
        <v>#N/A</v>
      </c>
      <c r="AT38" s="58" t="e">
        <f t="shared" si="43"/>
        <v>#N/A</v>
      </c>
      <c r="AU38" s="58" t="e">
        <f t="shared" si="43"/>
        <v>#N/A</v>
      </c>
      <c r="AV38" s="58" t="e">
        <f t="shared" si="43"/>
        <v>#N/A</v>
      </c>
      <c r="AW38" s="58" t="e">
        <f t="shared" si="43"/>
        <v>#N/A</v>
      </c>
      <c r="AX38" s="58" t="e">
        <f t="shared" si="43"/>
        <v>#N/A</v>
      </c>
      <c r="AY38" s="58" t="e">
        <f t="shared" si="43"/>
        <v>#N/A</v>
      </c>
    </row>
    <row r="39" spans="1:51">
      <c r="A39" s="57" t="s">
        <v>72</v>
      </c>
      <c r="B39" s="53" t="e">
        <f ca="1">SUM(OFFSET(C39,0,0,1,B$13-B$11+1))</f>
        <v>#N/A</v>
      </c>
      <c r="C39" s="58">
        <f>IF(C$21="","",IFERROR(SUM(C25:C29,),""))</f>
        <v>0</v>
      </c>
      <c r="D39" s="58" t="e">
        <f t="shared" ref="D39:AY39" si="44">IF(D$21="","",IFERROR(SUM(D25:D29,),""))</f>
        <v>#N/A</v>
      </c>
      <c r="E39" s="58" t="e">
        <f t="shared" si="44"/>
        <v>#N/A</v>
      </c>
      <c r="F39" s="58" t="e">
        <f t="shared" si="44"/>
        <v>#N/A</v>
      </c>
      <c r="G39" s="58" t="e">
        <f t="shared" si="44"/>
        <v>#N/A</v>
      </c>
      <c r="H39" s="58" t="e">
        <f t="shared" si="44"/>
        <v>#N/A</v>
      </c>
      <c r="I39" s="58" t="e">
        <f t="shared" si="44"/>
        <v>#N/A</v>
      </c>
      <c r="J39" s="58" t="e">
        <f t="shared" si="44"/>
        <v>#N/A</v>
      </c>
      <c r="K39" s="58" t="e">
        <f t="shared" si="44"/>
        <v>#N/A</v>
      </c>
      <c r="L39" s="58" t="e">
        <f t="shared" si="44"/>
        <v>#N/A</v>
      </c>
      <c r="M39" s="58" t="e">
        <f t="shared" si="44"/>
        <v>#N/A</v>
      </c>
      <c r="N39" s="58" t="e">
        <f t="shared" si="44"/>
        <v>#N/A</v>
      </c>
      <c r="O39" s="58" t="e">
        <f t="shared" si="44"/>
        <v>#N/A</v>
      </c>
      <c r="P39" s="58" t="e">
        <f t="shared" si="44"/>
        <v>#N/A</v>
      </c>
      <c r="Q39" s="58" t="e">
        <f t="shared" si="44"/>
        <v>#N/A</v>
      </c>
      <c r="R39" s="58" t="e">
        <f t="shared" si="44"/>
        <v>#N/A</v>
      </c>
      <c r="S39" s="58" t="e">
        <f t="shared" si="44"/>
        <v>#N/A</v>
      </c>
      <c r="T39" s="58" t="e">
        <f t="shared" si="44"/>
        <v>#N/A</v>
      </c>
      <c r="U39" s="58" t="e">
        <f t="shared" si="44"/>
        <v>#N/A</v>
      </c>
      <c r="V39" s="58" t="e">
        <f t="shared" si="44"/>
        <v>#N/A</v>
      </c>
      <c r="W39" s="58" t="e">
        <f t="shared" si="44"/>
        <v>#N/A</v>
      </c>
      <c r="X39" s="58" t="e">
        <f t="shared" si="44"/>
        <v>#N/A</v>
      </c>
      <c r="Y39" s="58" t="e">
        <f t="shared" si="44"/>
        <v>#N/A</v>
      </c>
      <c r="Z39" s="58" t="e">
        <f t="shared" si="44"/>
        <v>#N/A</v>
      </c>
      <c r="AA39" s="58" t="e">
        <f t="shared" si="44"/>
        <v>#N/A</v>
      </c>
      <c r="AB39" s="58" t="e">
        <f t="shared" si="44"/>
        <v>#N/A</v>
      </c>
      <c r="AC39" s="58" t="e">
        <f t="shared" si="44"/>
        <v>#N/A</v>
      </c>
      <c r="AD39" s="58" t="e">
        <f t="shared" si="44"/>
        <v>#N/A</v>
      </c>
      <c r="AE39" s="58" t="e">
        <f t="shared" si="44"/>
        <v>#N/A</v>
      </c>
      <c r="AF39" s="58" t="e">
        <f t="shared" si="44"/>
        <v>#N/A</v>
      </c>
      <c r="AG39" s="58" t="e">
        <f t="shared" si="44"/>
        <v>#N/A</v>
      </c>
      <c r="AH39" s="58" t="e">
        <f t="shared" si="44"/>
        <v>#N/A</v>
      </c>
      <c r="AI39" s="58" t="e">
        <f t="shared" si="44"/>
        <v>#N/A</v>
      </c>
      <c r="AJ39" s="58" t="e">
        <f t="shared" si="44"/>
        <v>#N/A</v>
      </c>
      <c r="AK39" s="58" t="e">
        <f t="shared" si="44"/>
        <v>#N/A</v>
      </c>
      <c r="AL39" s="58" t="e">
        <f t="shared" si="44"/>
        <v>#N/A</v>
      </c>
      <c r="AM39" s="58" t="e">
        <f t="shared" si="44"/>
        <v>#N/A</v>
      </c>
      <c r="AN39" s="58" t="e">
        <f t="shared" si="44"/>
        <v>#N/A</v>
      </c>
      <c r="AO39" s="58" t="e">
        <f t="shared" si="44"/>
        <v>#N/A</v>
      </c>
      <c r="AP39" s="58" t="e">
        <f t="shared" si="44"/>
        <v>#N/A</v>
      </c>
      <c r="AQ39" s="58" t="e">
        <f t="shared" si="44"/>
        <v>#N/A</v>
      </c>
      <c r="AR39" s="58" t="e">
        <f t="shared" si="44"/>
        <v>#N/A</v>
      </c>
      <c r="AS39" s="58" t="e">
        <f t="shared" si="44"/>
        <v>#N/A</v>
      </c>
      <c r="AT39" s="58" t="e">
        <f t="shared" si="44"/>
        <v>#N/A</v>
      </c>
      <c r="AU39" s="58" t="e">
        <f t="shared" si="44"/>
        <v>#N/A</v>
      </c>
      <c r="AV39" s="58" t="e">
        <f t="shared" si="44"/>
        <v>#N/A</v>
      </c>
      <c r="AW39" s="58" t="e">
        <f t="shared" si="44"/>
        <v>#N/A</v>
      </c>
      <c r="AX39" s="58" t="e">
        <f t="shared" si="44"/>
        <v>#N/A</v>
      </c>
      <c r="AY39" s="58" t="e">
        <f t="shared" si="44"/>
        <v>#N/A</v>
      </c>
    </row>
    <row r="40" spans="1:51">
      <c r="A40" s="59"/>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row>
    <row r="41" spans="1:51">
      <c r="A41" s="60" t="s">
        <v>12</v>
      </c>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row>
    <row r="42" spans="1:51">
      <c r="A42" s="50" t="s">
        <v>105</v>
      </c>
      <c r="B42" s="61">
        <f ca="1">IFERROR(AVERAGE(OFFSET(C42,0,0,1,B$13-B$11+1)),)</f>
        <v>0</v>
      </c>
      <c r="C42" s="10"/>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row>
    <row r="43" spans="1:51">
      <c r="A43" s="62" t="s">
        <v>106</v>
      </c>
      <c r="B43" s="61">
        <f ca="1">IFERROR(AVERAGE(OFFSET(C43,0,0,1,B$13-B$11+1)),)</f>
        <v>0</v>
      </c>
      <c r="C43" s="10"/>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row>
    <row r="44" spans="1:51">
      <c r="A44" s="62" t="s">
        <v>107</v>
      </c>
      <c r="B44" s="53" t="e">
        <f ca="1">SUM(OFFSET(C44,0,0,1,B$13-B$11+1))</f>
        <v>#N/A</v>
      </c>
      <c r="C44" s="12"/>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row>
    <row r="45" spans="1:51">
      <c r="A45" s="63" t="s">
        <v>108</v>
      </c>
      <c r="B45" s="51" t="e">
        <f ca="1">SUM(OFFSET(C45,0,0,1,B$13-B$11+1))</f>
        <v>#N/A</v>
      </c>
      <c r="C45" s="14"/>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row>
    <row r="46" spans="1:51">
      <c r="A46" s="64" t="s">
        <v>10</v>
      </c>
      <c r="B46" s="51" t="e">
        <f ca="1">SUM(OFFSET(C46,0,0,1,B$13-B$11+1))</f>
        <v>#N/A</v>
      </c>
      <c r="C46" s="87">
        <f>IF(C$21="","",C42*C43+C44+C45)</f>
        <v>0</v>
      </c>
      <c r="D46" s="87" t="e">
        <f t="shared" ref="D46:G46" si="45">IF(D$21="","",D42*D43+D44+D45)</f>
        <v>#N/A</v>
      </c>
      <c r="E46" s="87" t="e">
        <f t="shared" si="45"/>
        <v>#N/A</v>
      </c>
      <c r="F46" s="87" t="e">
        <f t="shared" si="45"/>
        <v>#N/A</v>
      </c>
      <c r="G46" s="87" t="e">
        <f t="shared" si="45"/>
        <v>#N/A</v>
      </c>
      <c r="H46" s="87" t="e">
        <f t="shared" ref="H46" si="46">IF(H$21="","",H42*H43+H44+H45)</f>
        <v>#N/A</v>
      </c>
      <c r="I46" s="87" t="e">
        <f t="shared" ref="I46" si="47">IF(I$21="","",I42*I43+I44+I45)</f>
        <v>#N/A</v>
      </c>
      <c r="J46" s="87" t="e">
        <f t="shared" ref="J46:K46" si="48">IF(J$21="","",J42*J43+J44+J45)</f>
        <v>#N/A</v>
      </c>
      <c r="K46" s="87" t="e">
        <f t="shared" si="48"/>
        <v>#N/A</v>
      </c>
      <c r="L46" s="87" t="e">
        <f t="shared" ref="L46" si="49">IF(L$21="","",L42*L43+L44+L45)</f>
        <v>#N/A</v>
      </c>
      <c r="M46" s="87" t="e">
        <f t="shared" ref="M46" si="50">IF(M$21="","",M42*M43+M44+M45)</f>
        <v>#N/A</v>
      </c>
      <c r="N46" s="87" t="e">
        <f t="shared" ref="N46:O46" si="51">IF(N$21="","",N42*N43+N44+N45)</f>
        <v>#N/A</v>
      </c>
      <c r="O46" s="87" t="e">
        <f t="shared" si="51"/>
        <v>#N/A</v>
      </c>
      <c r="P46" s="87" t="e">
        <f t="shared" ref="P46" si="52">IF(P$21="","",P42*P43+P44+P45)</f>
        <v>#N/A</v>
      </c>
      <c r="Q46" s="87" t="e">
        <f t="shared" ref="Q46" si="53">IF(Q$21="","",Q42*Q43+Q44+Q45)</f>
        <v>#N/A</v>
      </c>
      <c r="R46" s="87" t="e">
        <f t="shared" ref="R46:S46" si="54">IF(R$21="","",R42*R43+R44+R45)</f>
        <v>#N/A</v>
      </c>
      <c r="S46" s="87" t="e">
        <f t="shared" si="54"/>
        <v>#N/A</v>
      </c>
      <c r="T46" s="87" t="e">
        <f t="shared" ref="T46" si="55">IF(T$21="","",T42*T43+T44+T45)</f>
        <v>#N/A</v>
      </c>
      <c r="U46" s="87" t="e">
        <f t="shared" ref="U46" si="56">IF(U$21="","",U42*U43+U44+U45)</f>
        <v>#N/A</v>
      </c>
      <c r="V46" s="87" t="e">
        <f t="shared" ref="V46:W46" si="57">IF(V$21="","",V42*V43+V44+V45)</f>
        <v>#N/A</v>
      </c>
      <c r="W46" s="87" t="e">
        <f t="shared" si="57"/>
        <v>#N/A</v>
      </c>
      <c r="X46" s="87" t="e">
        <f t="shared" ref="X46" si="58">IF(X$21="","",X42*X43+X44+X45)</f>
        <v>#N/A</v>
      </c>
      <c r="Y46" s="87" t="e">
        <f t="shared" ref="Y46" si="59">IF(Y$21="","",Y42*Y43+Y44+Y45)</f>
        <v>#N/A</v>
      </c>
      <c r="Z46" s="87" t="e">
        <f t="shared" ref="Z46:AA46" si="60">IF(Z$21="","",Z42*Z43+Z44+Z45)</f>
        <v>#N/A</v>
      </c>
      <c r="AA46" s="87" t="e">
        <f t="shared" si="60"/>
        <v>#N/A</v>
      </c>
      <c r="AB46" s="87" t="e">
        <f t="shared" ref="AB46" si="61">IF(AB$21="","",AB42*AB43+AB44+AB45)</f>
        <v>#N/A</v>
      </c>
      <c r="AC46" s="87" t="e">
        <f t="shared" ref="AC46" si="62">IF(AC$21="","",AC42*AC43+AC44+AC45)</f>
        <v>#N/A</v>
      </c>
      <c r="AD46" s="87" t="e">
        <f t="shared" ref="AD46:AE46" si="63">IF(AD$21="","",AD42*AD43+AD44+AD45)</f>
        <v>#N/A</v>
      </c>
      <c r="AE46" s="87" t="e">
        <f t="shared" si="63"/>
        <v>#N/A</v>
      </c>
      <c r="AF46" s="87" t="e">
        <f t="shared" ref="AF46" si="64">IF(AF$21="","",AF42*AF43+AF44+AF45)</f>
        <v>#N/A</v>
      </c>
      <c r="AG46" s="87" t="e">
        <f t="shared" ref="AG46" si="65">IF(AG$21="","",AG42*AG43+AG44+AG45)</f>
        <v>#N/A</v>
      </c>
      <c r="AH46" s="87" t="e">
        <f t="shared" ref="AH46:AI46" si="66">IF(AH$21="","",AH42*AH43+AH44+AH45)</f>
        <v>#N/A</v>
      </c>
      <c r="AI46" s="87" t="e">
        <f t="shared" si="66"/>
        <v>#N/A</v>
      </c>
      <c r="AJ46" s="87" t="e">
        <f t="shared" ref="AJ46" si="67">IF(AJ$21="","",AJ42*AJ43+AJ44+AJ45)</f>
        <v>#N/A</v>
      </c>
      <c r="AK46" s="87" t="e">
        <f t="shared" ref="AK46" si="68">IF(AK$21="","",AK42*AK43+AK44+AK45)</f>
        <v>#N/A</v>
      </c>
      <c r="AL46" s="87" t="e">
        <f t="shared" ref="AL46:AM46" si="69">IF(AL$21="","",AL42*AL43+AL44+AL45)</f>
        <v>#N/A</v>
      </c>
      <c r="AM46" s="87" t="e">
        <f t="shared" si="69"/>
        <v>#N/A</v>
      </c>
      <c r="AN46" s="87" t="e">
        <f t="shared" ref="AN46" si="70">IF(AN$21="","",AN42*AN43+AN44+AN45)</f>
        <v>#N/A</v>
      </c>
      <c r="AO46" s="87" t="e">
        <f t="shared" ref="AO46" si="71">IF(AO$21="","",AO42*AO43+AO44+AO45)</f>
        <v>#N/A</v>
      </c>
      <c r="AP46" s="87" t="e">
        <f t="shared" ref="AP46:AQ46" si="72">IF(AP$21="","",AP42*AP43+AP44+AP45)</f>
        <v>#N/A</v>
      </c>
      <c r="AQ46" s="87" t="e">
        <f t="shared" si="72"/>
        <v>#N/A</v>
      </c>
      <c r="AR46" s="87" t="e">
        <f t="shared" ref="AR46" si="73">IF(AR$21="","",AR42*AR43+AR44+AR45)</f>
        <v>#N/A</v>
      </c>
      <c r="AS46" s="87" t="e">
        <f t="shared" ref="AS46" si="74">IF(AS$21="","",AS42*AS43+AS44+AS45)</f>
        <v>#N/A</v>
      </c>
      <c r="AT46" s="87" t="e">
        <f t="shared" ref="AT46:AU46" si="75">IF(AT$21="","",AT42*AT43+AT44+AT45)</f>
        <v>#N/A</v>
      </c>
      <c r="AU46" s="87" t="e">
        <f t="shared" si="75"/>
        <v>#N/A</v>
      </c>
      <c r="AV46" s="87" t="e">
        <f t="shared" ref="AV46" si="76">IF(AV$21="","",AV42*AV43+AV44+AV45)</f>
        <v>#N/A</v>
      </c>
      <c r="AW46" s="87" t="e">
        <f t="shared" ref="AW46" si="77">IF(AW$21="","",AW42*AW43+AW44+AW45)</f>
        <v>#N/A</v>
      </c>
      <c r="AX46" s="87" t="e">
        <f t="shared" ref="AX46:AY46" si="78">IF(AX$21="","",AX42*AX43+AX44+AX45)</f>
        <v>#N/A</v>
      </c>
      <c r="AY46" s="87" t="e">
        <f t="shared" si="78"/>
        <v>#N/A</v>
      </c>
    </row>
    <row r="47" spans="1:51" s="69" customFormat="1">
      <c r="A47" s="66"/>
      <c r="B47" s="67"/>
      <c r="C47" s="68"/>
      <c r="D47" s="68"/>
      <c r="E47" s="68"/>
      <c r="F47" s="68"/>
      <c r="G47" s="68"/>
      <c r="H47" s="68"/>
      <c r="I47" s="68"/>
      <c r="J47" s="68"/>
      <c r="K47" s="68"/>
      <c r="L47" s="68"/>
      <c r="M47" s="68"/>
      <c r="N47" s="68"/>
      <c r="O47" s="68"/>
      <c r="P47" s="68"/>
      <c r="Q47" s="68"/>
      <c r="R47" s="68"/>
      <c r="S47" s="68"/>
      <c r="T47" s="68"/>
      <c r="U47" s="68"/>
      <c r="V47" s="68"/>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row>
    <row r="48" spans="1:51" s="69" customFormat="1">
      <c r="A48" s="70" t="s">
        <v>71</v>
      </c>
      <c r="B48" s="67"/>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row>
    <row r="49" spans="1:51" s="69" customFormat="1">
      <c r="A49" s="66" t="s">
        <v>19</v>
      </c>
      <c r="B49" s="51" t="e">
        <f ca="1">SUM(OFFSET(C49,0,0,1,B$13-B$11+1))</f>
        <v>#N/A</v>
      </c>
      <c r="C49" s="61">
        <f>IF(C$21="","",IFERROR(C46-C38,))</f>
        <v>0</v>
      </c>
      <c r="D49" s="61" t="e">
        <f>IF(D$21="","",IFERROR(D46-D38,))</f>
        <v>#N/A</v>
      </c>
      <c r="E49" s="61" t="e">
        <f t="shared" ref="E49:AY49" si="79">IF(E$21="","",IFERROR(E46-E38,))</f>
        <v>#N/A</v>
      </c>
      <c r="F49" s="61" t="e">
        <f t="shared" si="79"/>
        <v>#N/A</v>
      </c>
      <c r="G49" s="61" t="e">
        <f t="shared" si="79"/>
        <v>#N/A</v>
      </c>
      <c r="H49" s="61" t="e">
        <f t="shared" si="79"/>
        <v>#N/A</v>
      </c>
      <c r="I49" s="61" t="e">
        <f t="shared" si="79"/>
        <v>#N/A</v>
      </c>
      <c r="J49" s="61" t="e">
        <f t="shared" si="79"/>
        <v>#N/A</v>
      </c>
      <c r="K49" s="61" t="e">
        <f t="shared" si="79"/>
        <v>#N/A</v>
      </c>
      <c r="L49" s="61" t="e">
        <f t="shared" si="79"/>
        <v>#N/A</v>
      </c>
      <c r="M49" s="61" t="e">
        <f t="shared" si="79"/>
        <v>#N/A</v>
      </c>
      <c r="N49" s="61" t="e">
        <f t="shared" si="79"/>
        <v>#N/A</v>
      </c>
      <c r="O49" s="61" t="e">
        <f t="shared" si="79"/>
        <v>#N/A</v>
      </c>
      <c r="P49" s="61" t="e">
        <f t="shared" si="79"/>
        <v>#N/A</v>
      </c>
      <c r="Q49" s="61" t="e">
        <f t="shared" si="79"/>
        <v>#N/A</v>
      </c>
      <c r="R49" s="61" t="e">
        <f t="shared" si="79"/>
        <v>#N/A</v>
      </c>
      <c r="S49" s="61" t="e">
        <f t="shared" si="79"/>
        <v>#N/A</v>
      </c>
      <c r="T49" s="61" t="e">
        <f t="shared" si="79"/>
        <v>#N/A</v>
      </c>
      <c r="U49" s="61" t="e">
        <f t="shared" si="79"/>
        <v>#N/A</v>
      </c>
      <c r="V49" s="61" t="e">
        <f t="shared" si="79"/>
        <v>#N/A</v>
      </c>
      <c r="W49" s="61" t="e">
        <f t="shared" si="79"/>
        <v>#N/A</v>
      </c>
      <c r="X49" s="61" t="e">
        <f t="shared" si="79"/>
        <v>#N/A</v>
      </c>
      <c r="Y49" s="61" t="e">
        <f t="shared" si="79"/>
        <v>#N/A</v>
      </c>
      <c r="Z49" s="61" t="e">
        <f t="shared" si="79"/>
        <v>#N/A</v>
      </c>
      <c r="AA49" s="61" t="e">
        <f t="shared" si="79"/>
        <v>#N/A</v>
      </c>
      <c r="AB49" s="61" t="e">
        <f t="shared" si="79"/>
        <v>#N/A</v>
      </c>
      <c r="AC49" s="61" t="e">
        <f t="shared" si="79"/>
        <v>#N/A</v>
      </c>
      <c r="AD49" s="61" t="e">
        <f t="shared" si="79"/>
        <v>#N/A</v>
      </c>
      <c r="AE49" s="61" t="e">
        <f t="shared" si="79"/>
        <v>#N/A</v>
      </c>
      <c r="AF49" s="61" t="e">
        <f t="shared" si="79"/>
        <v>#N/A</v>
      </c>
      <c r="AG49" s="61" t="e">
        <f t="shared" si="79"/>
        <v>#N/A</v>
      </c>
      <c r="AH49" s="61" t="e">
        <f t="shared" si="79"/>
        <v>#N/A</v>
      </c>
      <c r="AI49" s="61" t="e">
        <f t="shared" si="79"/>
        <v>#N/A</v>
      </c>
      <c r="AJ49" s="61" t="e">
        <f t="shared" si="79"/>
        <v>#N/A</v>
      </c>
      <c r="AK49" s="61" t="e">
        <f t="shared" si="79"/>
        <v>#N/A</v>
      </c>
      <c r="AL49" s="61" t="e">
        <f t="shared" si="79"/>
        <v>#N/A</v>
      </c>
      <c r="AM49" s="61" t="e">
        <f t="shared" si="79"/>
        <v>#N/A</v>
      </c>
      <c r="AN49" s="61" t="e">
        <f t="shared" si="79"/>
        <v>#N/A</v>
      </c>
      <c r="AO49" s="61" t="e">
        <f t="shared" si="79"/>
        <v>#N/A</v>
      </c>
      <c r="AP49" s="61" t="e">
        <f t="shared" si="79"/>
        <v>#N/A</v>
      </c>
      <c r="AQ49" s="61" t="e">
        <f t="shared" si="79"/>
        <v>#N/A</v>
      </c>
      <c r="AR49" s="61" t="e">
        <f t="shared" si="79"/>
        <v>#N/A</v>
      </c>
      <c r="AS49" s="61" t="e">
        <f t="shared" si="79"/>
        <v>#N/A</v>
      </c>
      <c r="AT49" s="61" t="e">
        <f t="shared" si="79"/>
        <v>#N/A</v>
      </c>
      <c r="AU49" s="61" t="e">
        <f t="shared" si="79"/>
        <v>#N/A</v>
      </c>
      <c r="AV49" s="61" t="e">
        <f t="shared" si="79"/>
        <v>#N/A</v>
      </c>
      <c r="AW49" s="61" t="e">
        <f t="shared" si="79"/>
        <v>#N/A</v>
      </c>
      <c r="AX49" s="61" t="e">
        <f t="shared" si="79"/>
        <v>#N/A</v>
      </c>
      <c r="AY49" s="61" t="e">
        <f t="shared" si="79"/>
        <v>#N/A</v>
      </c>
    </row>
    <row r="50" spans="1:51" s="69" customFormat="1">
      <c r="A50" s="71" t="s">
        <v>73</v>
      </c>
      <c r="B50" s="51" t="e">
        <f ca="1">SUM(OFFSET(C50,0,0,1,B$13-B$11+1))</f>
        <v>#N/A</v>
      </c>
      <c r="C50" s="61" t="e">
        <f t="shared" ref="C50:AH50" ca="1" si="80">IF(C$21="","",C49/(1+IF($B$15="",0,$B$15))^(C21-$B$11))</f>
        <v>#N/A</v>
      </c>
      <c r="D50" s="61" t="e">
        <f t="shared" si="80"/>
        <v>#N/A</v>
      </c>
      <c r="E50" s="61" t="e">
        <f t="shared" si="80"/>
        <v>#N/A</v>
      </c>
      <c r="F50" s="61" t="e">
        <f t="shared" si="80"/>
        <v>#N/A</v>
      </c>
      <c r="G50" s="61" t="e">
        <f t="shared" si="80"/>
        <v>#N/A</v>
      </c>
      <c r="H50" s="61" t="e">
        <f t="shared" si="80"/>
        <v>#N/A</v>
      </c>
      <c r="I50" s="61" t="e">
        <f t="shared" si="80"/>
        <v>#N/A</v>
      </c>
      <c r="J50" s="61" t="e">
        <f t="shared" si="80"/>
        <v>#N/A</v>
      </c>
      <c r="K50" s="61" t="e">
        <f t="shared" si="80"/>
        <v>#N/A</v>
      </c>
      <c r="L50" s="61" t="e">
        <f t="shared" si="80"/>
        <v>#N/A</v>
      </c>
      <c r="M50" s="61" t="e">
        <f t="shared" si="80"/>
        <v>#N/A</v>
      </c>
      <c r="N50" s="61" t="e">
        <f t="shared" si="80"/>
        <v>#N/A</v>
      </c>
      <c r="O50" s="61" t="e">
        <f t="shared" si="80"/>
        <v>#N/A</v>
      </c>
      <c r="P50" s="61" t="e">
        <f t="shared" si="80"/>
        <v>#N/A</v>
      </c>
      <c r="Q50" s="61" t="e">
        <f t="shared" si="80"/>
        <v>#N/A</v>
      </c>
      <c r="R50" s="61" t="e">
        <f t="shared" si="80"/>
        <v>#N/A</v>
      </c>
      <c r="S50" s="61" t="e">
        <f t="shared" si="80"/>
        <v>#N/A</v>
      </c>
      <c r="T50" s="61" t="e">
        <f t="shared" si="80"/>
        <v>#N/A</v>
      </c>
      <c r="U50" s="61" t="e">
        <f t="shared" si="80"/>
        <v>#N/A</v>
      </c>
      <c r="V50" s="61" t="e">
        <f t="shared" si="80"/>
        <v>#N/A</v>
      </c>
      <c r="W50" s="61" t="e">
        <f t="shared" si="80"/>
        <v>#N/A</v>
      </c>
      <c r="X50" s="61" t="e">
        <f t="shared" si="80"/>
        <v>#N/A</v>
      </c>
      <c r="Y50" s="61" t="e">
        <f t="shared" si="80"/>
        <v>#N/A</v>
      </c>
      <c r="Z50" s="61" t="e">
        <f t="shared" si="80"/>
        <v>#N/A</v>
      </c>
      <c r="AA50" s="61" t="e">
        <f t="shared" si="80"/>
        <v>#N/A</v>
      </c>
      <c r="AB50" s="61" t="e">
        <f t="shared" si="80"/>
        <v>#N/A</v>
      </c>
      <c r="AC50" s="61" t="e">
        <f t="shared" si="80"/>
        <v>#N/A</v>
      </c>
      <c r="AD50" s="61" t="e">
        <f t="shared" si="80"/>
        <v>#N/A</v>
      </c>
      <c r="AE50" s="61" t="e">
        <f t="shared" si="80"/>
        <v>#N/A</v>
      </c>
      <c r="AF50" s="61" t="e">
        <f t="shared" si="80"/>
        <v>#N/A</v>
      </c>
      <c r="AG50" s="61" t="e">
        <f t="shared" si="80"/>
        <v>#N/A</v>
      </c>
      <c r="AH50" s="61" t="e">
        <f t="shared" si="80"/>
        <v>#N/A</v>
      </c>
      <c r="AI50" s="61" t="e">
        <f t="shared" ref="AI50:AY50" si="81">IF(AI$21="","",AI49/(1+IF($B$15="",0,$B$15))^(AI21-$B$11))</f>
        <v>#N/A</v>
      </c>
      <c r="AJ50" s="61" t="e">
        <f t="shared" si="81"/>
        <v>#N/A</v>
      </c>
      <c r="AK50" s="61" t="e">
        <f t="shared" si="81"/>
        <v>#N/A</v>
      </c>
      <c r="AL50" s="61" t="e">
        <f t="shared" si="81"/>
        <v>#N/A</v>
      </c>
      <c r="AM50" s="61" t="e">
        <f t="shared" si="81"/>
        <v>#N/A</v>
      </c>
      <c r="AN50" s="61" t="e">
        <f t="shared" si="81"/>
        <v>#N/A</v>
      </c>
      <c r="AO50" s="61" t="e">
        <f t="shared" si="81"/>
        <v>#N/A</v>
      </c>
      <c r="AP50" s="61" t="e">
        <f t="shared" si="81"/>
        <v>#N/A</v>
      </c>
      <c r="AQ50" s="61" t="e">
        <f t="shared" si="81"/>
        <v>#N/A</v>
      </c>
      <c r="AR50" s="61" t="e">
        <f t="shared" si="81"/>
        <v>#N/A</v>
      </c>
      <c r="AS50" s="61" t="e">
        <f t="shared" si="81"/>
        <v>#N/A</v>
      </c>
      <c r="AT50" s="61" t="e">
        <f t="shared" si="81"/>
        <v>#N/A</v>
      </c>
      <c r="AU50" s="61" t="e">
        <f t="shared" si="81"/>
        <v>#N/A</v>
      </c>
      <c r="AV50" s="61" t="e">
        <f t="shared" si="81"/>
        <v>#N/A</v>
      </c>
      <c r="AW50" s="61" t="e">
        <f t="shared" si="81"/>
        <v>#N/A</v>
      </c>
      <c r="AX50" s="61" t="e">
        <f t="shared" si="81"/>
        <v>#N/A</v>
      </c>
      <c r="AY50" s="61" t="e">
        <f t="shared" si="81"/>
        <v>#N/A</v>
      </c>
    </row>
    <row r="51" spans="1:51" s="69" customFormat="1">
      <c r="A51" s="66" t="s">
        <v>20</v>
      </c>
      <c r="B51" s="51">
        <f ca="1">IFERROR(OFFSET(C51,0,B$13-B$11),)</f>
        <v>0</v>
      </c>
      <c r="C51" s="61" t="e">
        <f ca="1">IF(C$21="","",SUM($C$50:C50))</f>
        <v>#N/A</v>
      </c>
      <c r="D51" s="61" t="e">
        <f>IF(D$21="","",SUM($C$50:D50))</f>
        <v>#N/A</v>
      </c>
      <c r="E51" s="61" t="e">
        <f>IF(E$21="","",SUM($C$50:E50))</f>
        <v>#N/A</v>
      </c>
      <c r="F51" s="61" t="e">
        <f>IF(F$21="","",SUM($C$50:F50))</f>
        <v>#N/A</v>
      </c>
      <c r="G51" s="61" t="e">
        <f>IF(G$21="","",SUM($C$50:G50))</f>
        <v>#N/A</v>
      </c>
      <c r="H51" s="61" t="e">
        <f>IF(H$21="","",SUM($C$50:H50))</f>
        <v>#N/A</v>
      </c>
      <c r="I51" s="61" t="e">
        <f>IF(I$21="","",SUM($C$50:I50))</f>
        <v>#N/A</v>
      </c>
      <c r="J51" s="61" t="e">
        <f>IF(J$21="","",SUM($C$50:J50))</f>
        <v>#N/A</v>
      </c>
      <c r="K51" s="61" t="e">
        <f>IF(K$21="","",SUM($C$50:K50))</f>
        <v>#N/A</v>
      </c>
      <c r="L51" s="61" t="e">
        <f>IF(L$21="","",SUM($C$50:L50))</f>
        <v>#N/A</v>
      </c>
      <c r="M51" s="61" t="e">
        <f>IF(M$21="","",SUM($C$50:M50))</f>
        <v>#N/A</v>
      </c>
      <c r="N51" s="61" t="e">
        <f>IF(N$21="","",SUM($C$50:N50))</f>
        <v>#N/A</v>
      </c>
      <c r="O51" s="61" t="e">
        <f>IF(O$21="","",SUM($C$50:O50))</f>
        <v>#N/A</v>
      </c>
      <c r="P51" s="61" t="e">
        <f>IF(P$21="","",SUM($C$50:P50))</f>
        <v>#N/A</v>
      </c>
      <c r="Q51" s="61" t="e">
        <f>IF(Q$21="","",SUM($C$50:Q50))</f>
        <v>#N/A</v>
      </c>
      <c r="R51" s="61" t="e">
        <f>IF(R$21="","",SUM($C$50:R50))</f>
        <v>#N/A</v>
      </c>
      <c r="S51" s="61" t="e">
        <f>IF(S$21="","",SUM($C$50:S50))</f>
        <v>#N/A</v>
      </c>
      <c r="T51" s="61" t="e">
        <f>IF(T$21="","",SUM($C$50:T50))</f>
        <v>#N/A</v>
      </c>
      <c r="U51" s="61" t="e">
        <f>IF(U$21="","",SUM($C$50:U50))</f>
        <v>#N/A</v>
      </c>
      <c r="V51" s="61" t="e">
        <f>IF(V$21="","",SUM($C$50:V50))</f>
        <v>#N/A</v>
      </c>
      <c r="W51" s="61" t="e">
        <f>IF(W$21="","",SUM($C$50:W50))</f>
        <v>#N/A</v>
      </c>
      <c r="X51" s="61" t="e">
        <f>IF(X$21="","",SUM($C$50:X50))</f>
        <v>#N/A</v>
      </c>
      <c r="Y51" s="61" t="e">
        <f>IF(Y$21="","",SUM($C$50:Y50))</f>
        <v>#N/A</v>
      </c>
      <c r="Z51" s="61" t="e">
        <f>IF(Z$21="","",SUM($C$50:Z50))</f>
        <v>#N/A</v>
      </c>
      <c r="AA51" s="61" t="e">
        <f>IF(AA$21="","",SUM($C$50:AA50))</f>
        <v>#N/A</v>
      </c>
      <c r="AB51" s="61" t="e">
        <f>IF(AB$21="","",SUM($C$50:AB50))</f>
        <v>#N/A</v>
      </c>
      <c r="AC51" s="61" t="e">
        <f>IF(AC$21="","",SUM($C$50:AC50))</f>
        <v>#N/A</v>
      </c>
      <c r="AD51" s="61" t="e">
        <f>IF(AD$21="","",SUM($C$50:AD50))</f>
        <v>#N/A</v>
      </c>
      <c r="AE51" s="61" t="e">
        <f>IF(AE$21="","",SUM($C$50:AE50))</f>
        <v>#N/A</v>
      </c>
      <c r="AF51" s="61" t="e">
        <f>IF(AF$21="","",SUM($C$50:AF50))</f>
        <v>#N/A</v>
      </c>
      <c r="AG51" s="61" t="e">
        <f>IF(AG$21="","",SUM($C$50:AG50))</f>
        <v>#N/A</v>
      </c>
      <c r="AH51" s="61" t="e">
        <f>IF(AH$21="","",SUM($C$50:AH50))</f>
        <v>#N/A</v>
      </c>
      <c r="AI51" s="61" t="e">
        <f>IF(AI$21="","",SUM($C$50:AI50))</f>
        <v>#N/A</v>
      </c>
      <c r="AJ51" s="61" t="e">
        <f>IF(AJ$21="","",SUM($C$50:AJ50))</f>
        <v>#N/A</v>
      </c>
      <c r="AK51" s="61" t="e">
        <f>IF(AK$21="","",SUM($C$50:AK50))</f>
        <v>#N/A</v>
      </c>
      <c r="AL51" s="61" t="e">
        <f>IF(AL$21="","",SUM($C$50:AL50))</f>
        <v>#N/A</v>
      </c>
      <c r="AM51" s="61" t="e">
        <f>IF(AM$21="","",SUM($C$50:AM50))</f>
        <v>#N/A</v>
      </c>
      <c r="AN51" s="61" t="e">
        <f>IF(AN$21="","",SUM($C$50:AN50))</f>
        <v>#N/A</v>
      </c>
      <c r="AO51" s="61" t="e">
        <f>IF(AO$21="","",SUM($C$50:AO50))</f>
        <v>#N/A</v>
      </c>
      <c r="AP51" s="61" t="e">
        <f>IF(AP$21="","",SUM($C$50:AP50))</f>
        <v>#N/A</v>
      </c>
      <c r="AQ51" s="61" t="e">
        <f>IF(AQ$21="","",SUM($C$50:AQ50))</f>
        <v>#N/A</v>
      </c>
      <c r="AR51" s="61" t="e">
        <f>IF(AR$21="","",SUM($C$50:AR50))</f>
        <v>#N/A</v>
      </c>
      <c r="AS51" s="61" t="e">
        <f>IF(AS$21="","",SUM($C$50:AS50))</f>
        <v>#N/A</v>
      </c>
      <c r="AT51" s="61" t="e">
        <f>IF(AT$21="","",SUM($C$50:AT50))</f>
        <v>#N/A</v>
      </c>
      <c r="AU51" s="61" t="e">
        <f>IF(AU$21="","",SUM($C$50:AU50))</f>
        <v>#N/A</v>
      </c>
      <c r="AV51" s="61" t="e">
        <f>IF(AV$21="","",SUM($C$50:AV50))</f>
        <v>#N/A</v>
      </c>
      <c r="AW51" s="61" t="e">
        <f>IF(AW$21="","",SUM($C$50:AW50))</f>
        <v>#N/A</v>
      </c>
      <c r="AX51" s="61" t="e">
        <f>IF(AX$21="","",SUM($C$50:AX50))</f>
        <v>#N/A</v>
      </c>
      <c r="AY51" s="61" t="e">
        <f>IF(AY$21="","",SUM($C$50:AY50))</f>
        <v>#N/A</v>
      </c>
    </row>
    <row r="52" spans="1:51">
      <c r="A52" s="72" t="s">
        <v>95</v>
      </c>
      <c r="B52" s="73" t="e">
        <f ca="1">B51+C36*1/(1+B15)^(B13-B11)</f>
        <v>#N/A</v>
      </c>
    </row>
    <row r="53" spans="1:51">
      <c r="A53" s="54"/>
      <c r="B53" s="74"/>
    </row>
    <row r="54" spans="1:51">
      <c r="A54" s="75" t="s">
        <v>13</v>
      </c>
    </row>
    <row r="55" spans="1:51">
      <c r="A55" s="76" t="s">
        <v>14</v>
      </c>
      <c r="B55" s="61" t="e">
        <f ca="1">SUM(OFFSET(C55,0,0,1,B$13-B$11+1))</f>
        <v>#N/A</v>
      </c>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row>
    <row r="56" spans="1:51">
      <c r="A56" s="77" t="s">
        <v>15</v>
      </c>
      <c r="B56" s="61" t="e">
        <f ca="1">SUM(OFFSET(C56,0,0,1,B$13-B$11+1))</f>
        <v>#N/A</v>
      </c>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row>
    <row r="57" spans="1:51">
      <c r="A57" s="77" t="s">
        <v>26</v>
      </c>
      <c r="B57" s="23"/>
      <c r="C57" s="17"/>
      <c r="D57" s="74"/>
    </row>
    <row r="58" spans="1:51">
      <c r="A58" s="76" t="s">
        <v>18</v>
      </c>
      <c r="B58" s="61" t="e">
        <f ca="1">SUM(OFFSET(C58,0,0,1,B$13-B$11+1))</f>
        <v>#N/A</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row>
    <row r="59" spans="1:51">
      <c r="A59" s="77" t="s">
        <v>15</v>
      </c>
      <c r="B59" s="61" t="e">
        <f ca="1">SUM(OFFSET(C59,0,0,1,B$13-B$11+1))</f>
        <v>#N/A</v>
      </c>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row>
    <row r="60" spans="1:51">
      <c r="A60" s="76" t="s">
        <v>51</v>
      </c>
      <c r="B60" s="61" t="e">
        <f ca="1">SUM(OFFSET(C60,0,0,1,B$13-B$11+1))</f>
        <v>#N/A</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row>
    <row r="61" spans="1:51">
      <c r="A61" s="77" t="s">
        <v>15</v>
      </c>
      <c r="B61" s="61" t="e">
        <f ca="1">SUM(OFFSET(C61,0,0,1,B$13-B$11+1))</f>
        <v>#N/A</v>
      </c>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row>
    <row r="62" spans="1:51">
      <c r="A62" s="78" t="s">
        <v>52</v>
      </c>
      <c r="C62" s="88">
        <f>IF(C$21="","",SUM($C$49:C49)+SUM($C$55:C55)+SUM($C$58:C58)+SUM($C$60:C60))</f>
        <v>0</v>
      </c>
      <c r="D62" s="88" t="e">
        <f>IF(D$21="","",SUM($C$49:D49)+SUM($C$55:D55)+SUM($C$58:D58)+SUM($C$60:D60))</f>
        <v>#N/A</v>
      </c>
      <c r="E62" s="88" t="e">
        <f>IF(E$21="","",SUM($C$49:E49)+SUM($C$55:E55)+SUM($C$58:E58)+SUM($C$60:E60))</f>
        <v>#N/A</v>
      </c>
      <c r="F62" s="88" t="e">
        <f>IF(F$21="","",SUM($C$49:F49)+SUM($C$55:F55)+SUM($C$58:F58)+SUM($C$60:F60))</f>
        <v>#N/A</v>
      </c>
      <c r="G62" s="88" t="e">
        <f>IF(G$21="","",SUM($C$49:G49)+SUM($C$55:G55)+SUM($C$58:G58)+SUM($C$60:G60))</f>
        <v>#N/A</v>
      </c>
      <c r="H62" s="88" t="e">
        <f>IF(H$21="","",SUM($C$49:H49)+SUM($C$55:H55)+SUM($C$58:H58)+SUM($C$60:H60))</f>
        <v>#N/A</v>
      </c>
      <c r="I62" s="88" t="e">
        <f>IF(I$21="","",SUM($C$49:I49)+SUM($C$55:I55)+SUM($C$58:I58)+SUM($C$60:I60))</f>
        <v>#N/A</v>
      </c>
      <c r="J62" s="88" t="e">
        <f>IF(J$21="","",SUM($C$49:J49)+SUM($C$55:J55)+SUM($C$58:J58)+SUM($C$60:J60))</f>
        <v>#N/A</v>
      </c>
      <c r="K62" s="88" t="e">
        <f>IF(K$21="","",SUM($C$49:K49)+SUM($C$55:K55)+SUM($C$58:K58)+SUM($C$60:K60))</f>
        <v>#N/A</v>
      </c>
      <c r="L62" s="88" t="e">
        <f>IF(L$21="","",SUM($C$49:L49)+SUM($C$55:L55)+SUM($C$58:L58)+SUM($C$60:L60))</f>
        <v>#N/A</v>
      </c>
      <c r="M62" s="88" t="e">
        <f>IF(M$21="","",SUM($C$49:M49)+SUM($C$55:M55)+SUM($C$58:M58)+SUM($C$60:M60))</f>
        <v>#N/A</v>
      </c>
      <c r="N62" s="88" t="e">
        <f>IF(N$21="","",SUM($C$49:N49)+SUM($C$55:N55)+SUM($C$58:N58)+SUM($C$60:N60))</f>
        <v>#N/A</v>
      </c>
      <c r="O62" s="88" t="e">
        <f>IF(O$21="","",SUM($C$49:O49)+SUM($C$55:O55)+SUM($C$58:O58)+SUM($C$60:O60))</f>
        <v>#N/A</v>
      </c>
      <c r="P62" s="88" t="e">
        <f>IF(P$21="","",SUM($C$49:P49)+SUM($C$55:P55)+SUM($C$58:P58)+SUM($C$60:P60))</f>
        <v>#N/A</v>
      </c>
      <c r="Q62" s="88" t="e">
        <f>IF(Q$21="","",SUM($C$49:Q49)+SUM($C$55:Q55)+SUM($C$58:Q58)+SUM($C$60:Q60))</f>
        <v>#N/A</v>
      </c>
      <c r="R62" s="88" t="e">
        <f>IF(R$21="","",SUM($C$49:R49)+SUM($C$55:R55)+SUM($C$58:R58)+SUM($C$60:R60))</f>
        <v>#N/A</v>
      </c>
      <c r="S62" s="88" t="e">
        <f>IF(S$21="","",SUM($C$49:S49)+SUM($C$55:S55)+SUM($C$58:S58)+SUM($C$60:S60))</f>
        <v>#N/A</v>
      </c>
      <c r="T62" s="88" t="e">
        <f>IF(T$21="","",SUM($C$49:T49)+SUM($C$55:T55)+SUM($C$58:T58)+SUM($C$60:T60))</f>
        <v>#N/A</v>
      </c>
      <c r="U62" s="88" t="e">
        <f>IF(U$21="","",SUM($C$49:U49)+SUM($C$55:U55)+SUM($C$58:U58)+SUM($C$60:U60))</f>
        <v>#N/A</v>
      </c>
      <c r="V62" s="88" t="e">
        <f>IF(V$21="","",SUM($C$49:V49)+SUM($C$55:V55)+SUM($C$58:V58)+SUM($C$60:V60))</f>
        <v>#N/A</v>
      </c>
      <c r="W62" s="88" t="e">
        <f>IF(W$21="","",SUM($C$49:W49)+SUM($C$55:W55)+SUM($C$58:W58)+SUM($C$60:W60))</f>
        <v>#N/A</v>
      </c>
      <c r="X62" s="88" t="e">
        <f>IF(X$21="","",SUM($C$49:X49)+SUM($C$55:X55)+SUM($C$58:X58)+SUM($C$60:X60))</f>
        <v>#N/A</v>
      </c>
      <c r="Y62" s="88" t="e">
        <f>IF(Y$21="","",SUM($C$49:Y49)+SUM($C$55:Y55)+SUM($C$58:Y58)+SUM($C$60:Y60))</f>
        <v>#N/A</v>
      </c>
      <c r="Z62" s="88" t="e">
        <f>IF(Z$21="","",SUM($C$49:Z49)+SUM($C$55:Z55)+SUM($C$58:Z58)+SUM($C$60:Z60))</f>
        <v>#N/A</v>
      </c>
      <c r="AA62" s="88" t="e">
        <f>IF(AA$21="","",SUM($C$49:AA49)+SUM($C$55:AA55)+SUM($C$58:AA58)+SUM($C$60:AA60))</f>
        <v>#N/A</v>
      </c>
      <c r="AB62" s="88" t="e">
        <f>IF(AB$21="","",SUM($C$49:AB49)+SUM($C$55:AB55)+SUM($C$58:AB58)+SUM($C$60:AB60))</f>
        <v>#N/A</v>
      </c>
      <c r="AC62" s="88" t="e">
        <f>IF(AC$21="","",SUM($C$49:AC49)+SUM($C$55:AC55)+SUM($C$58:AC58)+SUM($C$60:AC60))</f>
        <v>#N/A</v>
      </c>
      <c r="AD62" s="88" t="e">
        <f>IF(AD$21="","",SUM($C$49:AD49)+SUM($C$55:AD55)+SUM($C$58:AD58)+SUM($C$60:AD60))</f>
        <v>#N/A</v>
      </c>
      <c r="AE62" s="88" t="e">
        <f>IF(AE$21="","",SUM($C$49:AE49)+SUM($C$55:AE55)+SUM($C$58:AE58)+SUM($C$60:AE60))</f>
        <v>#N/A</v>
      </c>
      <c r="AF62" s="88" t="e">
        <f>IF(AF$21="","",SUM($C$49:AF49)+SUM($C$55:AF55)+SUM($C$58:AF58)+SUM($C$60:AF60))</f>
        <v>#N/A</v>
      </c>
      <c r="AG62" s="88" t="e">
        <f>IF(AG$21="","",SUM($C$49:AG49)+SUM($C$55:AG55)+SUM($C$58:AG58)+SUM($C$60:AG60))</f>
        <v>#N/A</v>
      </c>
      <c r="AH62" s="88" t="e">
        <f>IF(AH$21="","",SUM($C$49:AH49)+SUM($C$55:AH55)+SUM($C$58:AH58)+SUM($C$60:AH60))</f>
        <v>#N/A</v>
      </c>
      <c r="AI62" s="88" t="e">
        <f>IF(AI$21="","",SUM($C$49:AI49)+SUM($C$55:AI55)+SUM($C$58:AI58)+SUM($C$60:AI60))</f>
        <v>#N/A</v>
      </c>
      <c r="AJ62" s="88" t="e">
        <f>IF(AJ$21="","",SUM($C$49:AJ49)+SUM($C$55:AJ55)+SUM($C$58:AJ58)+SUM($C$60:AJ60))</f>
        <v>#N/A</v>
      </c>
      <c r="AK62" s="88" t="e">
        <f>IF(AK$21="","",SUM($C$49:AK49)+SUM($C$55:AK55)+SUM($C$58:AK58)+SUM($C$60:AK60))</f>
        <v>#N/A</v>
      </c>
      <c r="AL62" s="88" t="e">
        <f>IF(AL$21="","",SUM($C$49:AL49)+SUM($C$55:AL55)+SUM($C$58:AL58)+SUM($C$60:AL60))</f>
        <v>#N/A</v>
      </c>
      <c r="AM62" s="88" t="e">
        <f>IF(AM$21="","",SUM($C$49:AM49)+SUM($C$55:AM55)+SUM($C$58:AM58)+SUM($C$60:AM60))</f>
        <v>#N/A</v>
      </c>
      <c r="AN62" s="88" t="e">
        <f>IF(AN$21="","",SUM($C$49:AN49)+SUM($C$55:AN55)+SUM($C$58:AN58)+SUM($C$60:AN60))</f>
        <v>#N/A</v>
      </c>
      <c r="AO62" s="88" t="e">
        <f>IF(AO$21="","",SUM($C$49:AO49)+SUM($C$55:AO55)+SUM($C$58:AO58)+SUM($C$60:AO60))</f>
        <v>#N/A</v>
      </c>
      <c r="AP62" s="88" t="e">
        <f>IF(AP$21="","",SUM($C$49:AP49)+SUM($C$55:AP55)+SUM($C$58:AP58)+SUM($C$60:AP60))</f>
        <v>#N/A</v>
      </c>
      <c r="AQ62" s="88" t="e">
        <f>IF(AQ$21="","",SUM($C$49:AQ49)+SUM($C$55:AQ55)+SUM($C$58:AQ58)+SUM($C$60:AQ60))</f>
        <v>#N/A</v>
      </c>
      <c r="AR62" s="88" t="e">
        <f>IF(AR$21="","",SUM($C$49:AR49)+SUM($C$55:AR55)+SUM($C$58:AR58)+SUM($C$60:AR60))</f>
        <v>#N/A</v>
      </c>
      <c r="AS62" s="88" t="e">
        <f>IF(AS$21="","",SUM($C$49:AS49)+SUM($C$55:AS55)+SUM($C$58:AS58)+SUM($C$60:AS60))</f>
        <v>#N/A</v>
      </c>
      <c r="AT62" s="88" t="e">
        <f>IF(AT$21="","",SUM($C$49:AT49)+SUM($C$55:AT55)+SUM($C$58:AT58)+SUM($C$60:AT60))</f>
        <v>#N/A</v>
      </c>
      <c r="AU62" s="88" t="e">
        <f>IF(AU$21="","",SUM($C$49:AU49)+SUM($C$55:AU55)+SUM($C$58:AU58)+SUM($C$60:AU60))</f>
        <v>#N/A</v>
      </c>
      <c r="AV62" s="88" t="e">
        <f>IF(AV$21="","",SUM($C$49:AV49)+SUM($C$55:AV55)+SUM($C$58:AV58)+SUM($C$60:AV60))</f>
        <v>#N/A</v>
      </c>
      <c r="AW62" s="88" t="e">
        <f>IF(AW$21="","",SUM($C$49:AW49)+SUM($C$55:AW55)+SUM($C$58:AW58)+SUM($C$60:AW60))</f>
        <v>#N/A</v>
      </c>
      <c r="AX62" s="88" t="e">
        <f>IF(AX$21="","",SUM($C$49:AX49)+SUM($C$55:AX55)+SUM($C$58:AX58)+SUM($C$60:AX60))</f>
        <v>#N/A</v>
      </c>
      <c r="AY62" s="88" t="e">
        <f>IF(AY$21="","",SUM($C$49:AY49)+SUM($C$55:AY55)+SUM($C$58:AY58)+SUM($C$60:AY60))</f>
        <v>#N/A</v>
      </c>
    </row>
    <row r="63" spans="1:51">
      <c r="A63" s="78" t="s">
        <v>54</v>
      </c>
      <c r="B63" s="58" t="e">
        <f ca="1">SUM(OFFSET(C63,0,0,1,B$13-B$11+1))</f>
        <v>#N/A</v>
      </c>
      <c r="C63" s="58">
        <f>IF(C$21="","",IFERROR(C56+C59+C61,))</f>
        <v>0</v>
      </c>
      <c r="D63" s="58" t="e">
        <f t="shared" ref="D63:AY63" si="82">IF(D$21="","",IFERROR(D56+D59+D61,))</f>
        <v>#N/A</v>
      </c>
      <c r="E63" s="58" t="e">
        <f t="shared" si="82"/>
        <v>#N/A</v>
      </c>
      <c r="F63" s="58" t="e">
        <f t="shared" si="82"/>
        <v>#N/A</v>
      </c>
      <c r="G63" s="58" t="e">
        <f t="shared" si="82"/>
        <v>#N/A</v>
      </c>
      <c r="H63" s="58" t="e">
        <f t="shared" si="82"/>
        <v>#N/A</v>
      </c>
      <c r="I63" s="58" t="e">
        <f t="shared" si="82"/>
        <v>#N/A</v>
      </c>
      <c r="J63" s="58" t="e">
        <f t="shared" si="82"/>
        <v>#N/A</v>
      </c>
      <c r="K63" s="58" t="e">
        <f t="shared" si="82"/>
        <v>#N/A</v>
      </c>
      <c r="L63" s="58" t="e">
        <f t="shared" si="82"/>
        <v>#N/A</v>
      </c>
      <c r="M63" s="58" t="e">
        <f t="shared" si="82"/>
        <v>#N/A</v>
      </c>
      <c r="N63" s="58" t="e">
        <f t="shared" si="82"/>
        <v>#N/A</v>
      </c>
      <c r="O63" s="58" t="e">
        <f t="shared" si="82"/>
        <v>#N/A</v>
      </c>
      <c r="P63" s="58" t="e">
        <f t="shared" si="82"/>
        <v>#N/A</v>
      </c>
      <c r="Q63" s="58" t="e">
        <f t="shared" si="82"/>
        <v>#N/A</v>
      </c>
      <c r="R63" s="58" t="e">
        <f t="shared" si="82"/>
        <v>#N/A</v>
      </c>
      <c r="S63" s="58" t="e">
        <f t="shared" si="82"/>
        <v>#N/A</v>
      </c>
      <c r="T63" s="58" t="e">
        <f t="shared" si="82"/>
        <v>#N/A</v>
      </c>
      <c r="U63" s="58" t="e">
        <f t="shared" si="82"/>
        <v>#N/A</v>
      </c>
      <c r="V63" s="58" t="e">
        <f t="shared" si="82"/>
        <v>#N/A</v>
      </c>
      <c r="W63" s="58" t="e">
        <f t="shared" si="82"/>
        <v>#N/A</v>
      </c>
      <c r="X63" s="58" t="e">
        <f t="shared" si="82"/>
        <v>#N/A</v>
      </c>
      <c r="Y63" s="58" t="e">
        <f t="shared" si="82"/>
        <v>#N/A</v>
      </c>
      <c r="Z63" s="58" t="e">
        <f t="shared" si="82"/>
        <v>#N/A</v>
      </c>
      <c r="AA63" s="58" t="e">
        <f t="shared" si="82"/>
        <v>#N/A</v>
      </c>
      <c r="AB63" s="58" t="e">
        <f t="shared" si="82"/>
        <v>#N/A</v>
      </c>
      <c r="AC63" s="58" t="e">
        <f t="shared" si="82"/>
        <v>#N/A</v>
      </c>
      <c r="AD63" s="58" t="e">
        <f t="shared" si="82"/>
        <v>#N/A</v>
      </c>
      <c r="AE63" s="58" t="e">
        <f t="shared" si="82"/>
        <v>#N/A</v>
      </c>
      <c r="AF63" s="58" t="e">
        <f t="shared" si="82"/>
        <v>#N/A</v>
      </c>
      <c r="AG63" s="58" t="e">
        <f t="shared" si="82"/>
        <v>#N/A</v>
      </c>
      <c r="AH63" s="58" t="e">
        <f t="shared" si="82"/>
        <v>#N/A</v>
      </c>
      <c r="AI63" s="58" t="e">
        <f t="shared" si="82"/>
        <v>#N/A</v>
      </c>
      <c r="AJ63" s="58" t="e">
        <f t="shared" si="82"/>
        <v>#N/A</v>
      </c>
      <c r="AK63" s="58" t="e">
        <f t="shared" si="82"/>
        <v>#N/A</v>
      </c>
      <c r="AL63" s="58" t="e">
        <f t="shared" si="82"/>
        <v>#N/A</v>
      </c>
      <c r="AM63" s="58" t="e">
        <f t="shared" si="82"/>
        <v>#N/A</v>
      </c>
      <c r="AN63" s="58" t="e">
        <f t="shared" si="82"/>
        <v>#N/A</v>
      </c>
      <c r="AO63" s="58" t="e">
        <f t="shared" si="82"/>
        <v>#N/A</v>
      </c>
      <c r="AP63" s="58" t="e">
        <f t="shared" si="82"/>
        <v>#N/A</v>
      </c>
      <c r="AQ63" s="58" t="e">
        <f t="shared" si="82"/>
        <v>#N/A</v>
      </c>
      <c r="AR63" s="58" t="e">
        <f t="shared" si="82"/>
        <v>#N/A</v>
      </c>
      <c r="AS63" s="58" t="e">
        <f t="shared" si="82"/>
        <v>#N/A</v>
      </c>
      <c r="AT63" s="58" t="e">
        <f t="shared" si="82"/>
        <v>#N/A</v>
      </c>
      <c r="AU63" s="58" t="e">
        <f t="shared" si="82"/>
        <v>#N/A</v>
      </c>
      <c r="AV63" s="58" t="e">
        <f t="shared" si="82"/>
        <v>#N/A</v>
      </c>
      <c r="AW63" s="58" t="e">
        <f t="shared" si="82"/>
        <v>#N/A</v>
      </c>
      <c r="AX63" s="58" t="e">
        <f t="shared" si="82"/>
        <v>#N/A</v>
      </c>
      <c r="AY63" s="58" t="e">
        <f t="shared" si="82"/>
        <v>#N/A</v>
      </c>
    </row>
    <row r="64" spans="1:51">
      <c r="A64" s="79"/>
      <c r="C64" s="80"/>
    </row>
    <row r="65" spans="1:1" hidden="1">
      <c r="A65" s="79"/>
    </row>
    <row r="66" spans="1:1" hidden="1">
      <c r="A66" s="79"/>
    </row>
    <row r="67" spans="1:1" hidden="1">
      <c r="A67" s="78"/>
    </row>
    <row r="68" spans="1:1" hidden="1">
      <c r="A68" s="78"/>
    </row>
    <row r="69" spans="1:1" hidden="1">
      <c r="A69" s="78"/>
    </row>
    <row r="70" spans="1:1" hidden="1">
      <c r="A70" s="81"/>
    </row>
  </sheetData>
  <sheetProtection algorithmName="SHA-512" hashValue="ZHuWdnOBEdJrmr19eyXwuAcz1nE2FK58ycGkoze14hhMh0NmvnlO8+2CLlbq8tI+SmnbOi6jIrwO2IdnV9RN4A==" saltValue="ND64vVt2D+ZhNUKXfBv9Bw==" spinCount="100000" sheet="1" objects="1" scenarios="1"/>
  <mergeCells count="4">
    <mergeCell ref="E3:J3"/>
    <mergeCell ref="E4:J4"/>
    <mergeCell ref="E5:J5"/>
    <mergeCell ref="D3:D5"/>
  </mergeCells>
  <conditionalFormatting sqref="C62:AY62">
    <cfRule type="cellIs" dxfId="3" priority="1" operator="lessThan">
      <formula>0</formula>
    </cfRule>
    <cfRule type="cellIs" dxfId="2" priority="2" operator="lessThan">
      <formula>0</formula>
    </cfRule>
  </conditionalFormatting>
  <dataValidations count="4">
    <dataValidation allowBlank="1" showInputMessage="1" showErrorMessage="1" promptTitle="Hinweis" prompt="Bitte geben Sie Ihren Steuersatz (z.B. Körperschafts- und Gewerbesteuer) gemäß dem letzten vorliegenden Steuerbescheid ein!" sqref="B16"/>
    <dataValidation allowBlank="1" showInputMessage="1" showErrorMessage="1" promptTitle="Hinweis" prompt="Die wirtschaftliche Lebensdauer entspricht den in Deutschland geltenden Abschreibungsfristen für den Fördergegenstand (AfA-Tabelle). Eine abweichende Nutzungsdauer kann eingetragen werden. Diese ist in der Vorhabensbeschreibung ausführlich zu begründen. " sqref="B14"/>
    <dataValidation allowBlank="1" showInputMessage="1" showErrorMessage="1" promptTitle="Hinweis" prompt="Ein abweichender Wert für den WACC kann eingetragen werden. Dieser ist in der Vorhabensbeschreibung ausführlich zu begründen. " sqref="B15"/>
    <dataValidation allowBlank="1" showInputMessage="1" showErrorMessage="1" promptTitle="Hinweis" prompt="für Anlagevermögen mit abweichenden Abschreibungsfristen (z.B. Gebäude, Grundstücke ...)_x000a_" sqref="C36"/>
  </dataValidations>
  <pageMargins left="0.7" right="0.7" top="0.78740157499999996" bottom="0.78740157499999996" header="0.3" footer="0.3"/>
  <pageSetup paperSize="9" scale="54" orientation="portrait"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2"/>
  <sheetViews>
    <sheetView zoomScaleNormal="100" workbookViewId="0">
      <selection activeCell="D12" sqref="D12"/>
    </sheetView>
  </sheetViews>
  <sheetFormatPr baseColWidth="10" defaultColWidth="0" defaultRowHeight="15" zeroHeight="1"/>
  <cols>
    <col min="1" max="1" width="60.7109375" style="22" customWidth="1"/>
    <col min="2" max="2" width="13.7109375" style="22" customWidth="1"/>
    <col min="3" max="3" width="11.7109375" style="22" bestFit="1" customWidth="1"/>
    <col min="4" max="51" width="11.42578125" style="22" customWidth="1"/>
    <col min="52" max="52" width="2.7109375" style="22" customWidth="1"/>
    <col min="53" max="16384" width="11.42578125" style="22" hidden="1"/>
  </cols>
  <sheetData>
    <row r="1" spans="1:10" ht="30" customHeight="1">
      <c r="A1" s="19" t="s">
        <v>0</v>
      </c>
      <c r="B1" s="20"/>
      <c r="C1" s="20"/>
      <c r="D1" s="20"/>
      <c r="E1" s="21"/>
      <c r="F1" s="21"/>
      <c r="G1" s="21"/>
      <c r="H1" s="21"/>
      <c r="I1" s="21"/>
      <c r="J1" s="21"/>
    </row>
    <row r="2" spans="1:10" s="23" customFormat="1" ht="15" customHeight="1"/>
    <row r="3" spans="1:10">
      <c r="A3" s="24">
        <f>Deckblatt!B4</f>
        <v>0</v>
      </c>
      <c r="D3" s="150" t="s">
        <v>2</v>
      </c>
      <c r="E3" s="145" t="s">
        <v>1</v>
      </c>
      <c r="F3" s="145"/>
      <c r="G3" s="145"/>
      <c r="H3" s="145"/>
      <c r="I3" s="145"/>
      <c r="J3" s="145"/>
    </row>
    <row r="4" spans="1:10">
      <c r="A4" s="24">
        <f>Deckblatt!B5</f>
        <v>0</v>
      </c>
      <c r="D4" s="150"/>
      <c r="E4" s="146" t="s">
        <v>3</v>
      </c>
      <c r="F4" s="146"/>
      <c r="G4" s="146"/>
      <c r="H4" s="146"/>
      <c r="I4" s="146"/>
      <c r="J4" s="146"/>
    </row>
    <row r="5" spans="1:10">
      <c r="A5" s="25">
        <f>Deckblatt!B6</f>
        <v>0</v>
      </c>
      <c r="D5" s="150"/>
      <c r="E5" s="147" t="s">
        <v>4</v>
      </c>
      <c r="F5" s="147"/>
      <c r="G5" s="147"/>
      <c r="H5" s="147"/>
      <c r="I5" s="147"/>
      <c r="J5" s="147"/>
    </row>
    <row r="6" spans="1:10">
      <c r="A6" s="26" t="e">
        <f>VLOOKUP(Deckblatt!G7,Deckblatt!J11:O17,2,TRUE)</f>
        <v>#N/A</v>
      </c>
      <c r="D6" s="23"/>
      <c r="E6" s="23"/>
      <c r="F6" s="23"/>
      <c r="G6" s="23"/>
      <c r="H6" s="23"/>
      <c r="I6" s="23"/>
      <c r="J6" s="23"/>
    </row>
    <row r="7" spans="1:10"/>
    <row r="8" spans="1:10">
      <c r="A8" s="27" t="s">
        <v>6</v>
      </c>
      <c r="B8" s="28"/>
      <c r="C8" s="28"/>
      <c r="D8" s="28"/>
      <c r="E8" s="28"/>
      <c r="F8" s="28"/>
      <c r="G8" s="28"/>
      <c r="H8" s="28"/>
      <c r="I8" s="28"/>
      <c r="J8" s="28"/>
    </row>
    <row r="9" spans="1:10">
      <c r="A9" s="29"/>
    </row>
    <row r="10" spans="1:10" ht="15" customHeight="1">
      <c r="A10" s="30" t="s">
        <v>82</v>
      </c>
      <c r="B10" s="31">
        <f>Deckblatt!G7</f>
        <v>0</v>
      </c>
      <c r="D10" s="32"/>
      <c r="E10" s="33"/>
      <c r="F10" s="34"/>
      <c r="G10" s="34"/>
      <c r="H10" s="34"/>
      <c r="I10" s="34"/>
      <c r="J10" s="34"/>
    </row>
    <row r="11" spans="1:10">
      <c r="A11" s="35" t="s">
        <v>78</v>
      </c>
      <c r="B11" s="36">
        <f>'Tatsächliches Szenario'!B11</f>
        <v>0</v>
      </c>
      <c r="D11" s="32"/>
      <c r="E11" s="37"/>
      <c r="F11" s="38"/>
      <c r="G11" s="38"/>
      <c r="H11" s="38"/>
      <c r="I11" s="38"/>
      <c r="J11" s="38"/>
    </row>
    <row r="12" spans="1:10">
      <c r="A12" s="35" t="s">
        <v>81</v>
      </c>
      <c r="B12" s="1"/>
      <c r="C12" s="39"/>
      <c r="D12" s="32"/>
      <c r="E12" s="33"/>
      <c r="F12" s="34"/>
      <c r="G12" s="34"/>
      <c r="H12" s="34"/>
      <c r="I12" s="34"/>
      <c r="J12" s="34"/>
    </row>
    <row r="13" spans="1:10">
      <c r="A13" s="40" t="s">
        <v>77</v>
      </c>
      <c r="B13" s="36" t="e">
        <f>'Tatsächliches Szenario'!B13</f>
        <v>#N/A</v>
      </c>
      <c r="C13" s="39"/>
      <c r="D13" s="32"/>
      <c r="E13" s="33"/>
      <c r="F13" s="34"/>
      <c r="G13" s="34"/>
      <c r="H13" s="34"/>
      <c r="I13" s="34"/>
      <c r="J13" s="34"/>
    </row>
    <row r="14" spans="1:10">
      <c r="A14" s="35" t="s">
        <v>5</v>
      </c>
      <c r="B14" s="89" t="e">
        <f ca="1">Deckblatt!R4</f>
        <v>#N/A</v>
      </c>
      <c r="C14" s="39"/>
      <c r="D14" s="32"/>
      <c r="E14" s="33"/>
      <c r="F14" s="34"/>
      <c r="G14" s="34"/>
      <c r="H14" s="34"/>
      <c r="I14" s="34"/>
      <c r="J14" s="34"/>
    </row>
    <row r="15" spans="1:10">
      <c r="A15" s="35" t="s">
        <v>75</v>
      </c>
      <c r="B15" s="5" t="e">
        <f ca="1">Deckblatt!S4</f>
        <v>#N/A</v>
      </c>
      <c r="C15" s="39"/>
      <c r="D15" s="41"/>
      <c r="E15" s="42"/>
      <c r="F15" s="34"/>
      <c r="G15" s="34"/>
      <c r="H15" s="34"/>
      <c r="I15" s="34"/>
      <c r="J15" s="34"/>
    </row>
    <row r="16" spans="1:10">
      <c r="A16" s="43" t="s">
        <v>16</v>
      </c>
      <c r="B16" s="44">
        <f>'Tatsächliches Szenario'!B16</f>
        <v>0</v>
      </c>
      <c r="C16" s="45"/>
      <c r="D16" s="46"/>
    </row>
    <row r="17" spans="1:51">
      <c r="A17" s="47"/>
      <c r="B17" s="33"/>
    </row>
    <row r="18" spans="1:51"/>
    <row r="19" spans="1:51">
      <c r="A19" s="27" t="s">
        <v>7</v>
      </c>
      <c r="B19" s="28"/>
      <c r="C19" s="28"/>
      <c r="D19" s="28"/>
      <c r="E19" s="28"/>
      <c r="F19" s="28"/>
      <c r="G19" s="28"/>
      <c r="H19" s="28"/>
      <c r="I19" s="28"/>
      <c r="J19" s="28"/>
    </row>
    <row r="20" spans="1:51"/>
    <row r="21" spans="1:51">
      <c r="A21" s="30"/>
      <c r="B21" s="48" t="s">
        <v>8</v>
      </c>
      <c r="C21" s="31">
        <f>B11</f>
        <v>0</v>
      </c>
      <c r="D21" s="31" t="e">
        <f>IF($C21+COLUMN(D21)-COLUMN($C21)&lt;=$B$13,$C21+COLUMN(D21)-COLUMN($C21),"")</f>
        <v>#N/A</v>
      </c>
      <c r="E21" s="31" t="e">
        <f>IF($C21+COLUMN(E21)-COLUMN($C21)&lt;=$B$13,$C21+COLUMN(E21)-COLUMN($C21),"")</f>
        <v>#N/A</v>
      </c>
      <c r="F21" s="31" t="e">
        <f t="shared" ref="F21:O21" si="0">IF($C21+COLUMN(F21)-COLUMN($C21)&lt;=$B$13,$C21+COLUMN(F21)-COLUMN($C21),"")</f>
        <v>#N/A</v>
      </c>
      <c r="G21" s="31" t="e">
        <f t="shared" si="0"/>
        <v>#N/A</v>
      </c>
      <c r="H21" s="31" t="e">
        <f t="shared" si="0"/>
        <v>#N/A</v>
      </c>
      <c r="I21" s="31" t="e">
        <f t="shared" si="0"/>
        <v>#N/A</v>
      </c>
      <c r="J21" s="31" t="e">
        <f t="shared" si="0"/>
        <v>#N/A</v>
      </c>
      <c r="K21" s="31" t="e">
        <f t="shared" si="0"/>
        <v>#N/A</v>
      </c>
      <c r="L21" s="31" t="e">
        <f t="shared" si="0"/>
        <v>#N/A</v>
      </c>
      <c r="M21" s="31" t="e">
        <f t="shared" si="0"/>
        <v>#N/A</v>
      </c>
      <c r="N21" s="31" t="e">
        <f t="shared" si="0"/>
        <v>#N/A</v>
      </c>
      <c r="O21" s="31" t="e">
        <f t="shared" si="0"/>
        <v>#N/A</v>
      </c>
      <c r="P21" s="31" t="e">
        <f>IF($C21+COLUMN(P21)-COLUMN($C21)&lt;=$B$13,$C21+COLUMN(P21)-COLUMN($C21),"")</f>
        <v>#N/A</v>
      </c>
      <c r="Q21" s="31" t="e">
        <f>IF($C21+COLUMN(Q21)-COLUMN($C21)&lt;=$B$13,$C21+COLUMN(Q21)-COLUMN($C21),"")</f>
        <v>#N/A</v>
      </c>
      <c r="R21" s="31" t="e">
        <f t="shared" ref="R21:U21" si="1">IF($C21+COLUMN(R21)-COLUMN($C21)&lt;=$B$13,$C21+COLUMN(R21)-COLUMN($C21),"")</f>
        <v>#N/A</v>
      </c>
      <c r="S21" s="31" t="e">
        <f t="shared" si="1"/>
        <v>#N/A</v>
      </c>
      <c r="T21" s="31" t="e">
        <f t="shared" si="1"/>
        <v>#N/A</v>
      </c>
      <c r="U21" s="31" t="e">
        <f t="shared" si="1"/>
        <v>#N/A</v>
      </c>
      <c r="V21" s="31" t="e">
        <f>IF($C21+COLUMN(V21)-COLUMN($C21)&lt;=$B$13,$C21+COLUMN(V21)-COLUMN($C21),"")</f>
        <v>#N/A</v>
      </c>
      <c r="W21" s="31" t="e">
        <f>IF($C21+COLUMN(W21)-COLUMN($C21)&lt;=$B$13,$C21+COLUMN(W21)-COLUMN($C21),"")</f>
        <v>#N/A</v>
      </c>
      <c r="X21" s="31" t="e">
        <f t="shared" ref="X21:Y21" si="2">IF($C21+COLUMN(X21)-COLUMN($C21)&lt;=$B$13,$C21+COLUMN(X21)-COLUMN($C21),"")</f>
        <v>#N/A</v>
      </c>
      <c r="Y21" s="31" t="e">
        <f t="shared" si="2"/>
        <v>#N/A</v>
      </c>
      <c r="Z21" s="31" t="e">
        <f>IF($C21+COLUMN(Z21)-COLUMN($C21)&lt;=$B$13,$C21+COLUMN(Z21)-COLUMN($C21),"")</f>
        <v>#N/A</v>
      </c>
      <c r="AA21" s="31" t="e">
        <f>IF($C21+COLUMN(AA21)-COLUMN($C21)&lt;=$B$13,$C21+COLUMN(AA21)-COLUMN($C21),"")</f>
        <v>#N/A</v>
      </c>
      <c r="AB21" s="31" t="e">
        <f t="shared" ref="AB21:AY21" si="3">IF($C21+COLUMN(AB21)-COLUMN($C21)&lt;=$B$13,$C21+COLUMN(AB21)-COLUMN($C21),"")</f>
        <v>#N/A</v>
      </c>
      <c r="AC21" s="31" t="e">
        <f t="shared" si="3"/>
        <v>#N/A</v>
      </c>
      <c r="AD21" s="31" t="e">
        <f t="shared" si="3"/>
        <v>#N/A</v>
      </c>
      <c r="AE21" s="31" t="e">
        <f t="shared" si="3"/>
        <v>#N/A</v>
      </c>
      <c r="AF21" s="31" t="e">
        <f t="shared" si="3"/>
        <v>#N/A</v>
      </c>
      <c r="AG21" s="31" t="e">
        <f t="shared" si="3"/>
        <v>#N/A</v>
      </c>
      <c r="AH21" s="31" t="e">
        <f t="shared" si="3"/>
        <v>#N/A</v>
      </c>
      <c r="AI21" s="31" t="e">
        <f t="shared" si="3"/>
        <v>#N/A</v>
      </c>
      <c r="AJ21" s="31" t="e">
        <f t="shared" si="3"/>
        <v>#N/A</v>
      </c>
      <c r="AK21" s="31" t="e">
        <f t="shared" si="3"/>
        <v>#N/A</v>
      </c>
      <c r="AL21" s="31" t="e">
        <f t="shared" si="3"/>
        <v>#N/A</v>
      </c>
      <c r="AM21" s="31" t="e">
        <f t="shared" si="3"/>
        <v>#N/A</v>
      </c>
      <c r="AN21" s="31" t="e">
        <f t="shared" si="3"/>
        <v>#N/A</v>
      </c>
      <c r="AO21" s="31" t="e">
        <f t="shared" si="3"/>
        <v>#N/A</v>
      </c>
      <c r="AP21" s="31" t="e">
        <f t="shared" si="3"/>
        <v>#N/A</v>
      </c>
      <c r="AQ21" s="31" t="e">
        <f t="shared" si="3"/>
        <v>#N/A</v>
      </c>
      <c r="AR21" s="31" t="e">
        <f t="shared" si="3"/>
        <v>#N/A</v>
      </c>
      <c r="AS21" s="31" t="e">
        <f t="shared" si="3"/>
        <v>#N/A</v>
      </c>
      <c r="AT21" s="31" t="e">
        <f t="shared" si="3"/>
        <v>#N/A</v>
      </c>
      <c r="AU21" s="31" t="e">
        <f t="shared" si="3"/>
        <v>#N/A</v>
      </c>
      <c r="AV21" s="31" t="e">
        <f t="shared" si="3"/>
        <v>#N/A</v>
      </c>
      <c r="AW21" s="31" t="e">
        <f t="shared" si="3"/>
        <v>#N/A</v>
      </c>
      <c r="AX21" s="31" t="e">
        <f t="shared" si="3"/>
        <v>#N/A</v>
      </c>
      <c r="AY21" s="31" t="e">
        <f t="shared" si="3"/>
        <v>#N/A</v>
      </c>
    </row>
    <row r="22" spans="1:51">
      <c r="A22" s="49" t="s">
        <v>79</v>
      </c>
      <c r="C22" s="22" t="str">
        <f>IF(C21="","",IF(C21&lt;$B$12,"Nein","Ja"))</f>
        <v>Ja</v>
      </c>
      <c r="D22" s="22" t="e">
        <f t="shared" ref="D22:M22" si="4">IF(D21="","",IF(D21&lt;$B$12,"Nein","Ja"))</f>
        <v>#N/A</v>
      </c>
      <c r="E22" s="22" t="e">
        <f t="shared" si="4"/>
        <v>#N/A</v>
      </c>
      <c r="F22" s="22" t="e">
        <f t="shared" si="4"/>
        <v>#N/A</v>
      </c>
      <c r="G22" s="22" t="e">
        <f t="shared" si="4"/>
        <v>#N/A</v>
      </c>
      <c r="H22" s="22" t="e">
        <f t="shared" si="4"/>
        <v>#N/A</v>
      </c>
      <c r="I22" s="22" t="e">
        <f t="shared" si="4"/>
        <v>#N/A</v>
      </c>
      <c r="J22" s="22" t="e">
        <f t="shared" si="4"/>
        <v>#N/A</v>
      </c>
      <c r="K22" s="22" t="e">
        <f t="shared" si="4"/>
        <v>#N/A</v>
      </c>
      <c r="L22" s="22" t="e">
        <f t="shared" si="4"/>
        <v>#N/A</v>
      </c>
      <c r="M22" s="22" t="e">
        <f t="shared" si="4"/>
        <v>#N/A</v>
      </c>
      <c r="N22" s="22" t="e">
        <f t="shared" ref="N22" si="5">IF(N21="","",IF(N21&lt;$B$12,"Nein","Ja"))</f>
        <v>#N/A</v>
      </c>
      <c r="O22" s="22" t="e">
        <f t="shared" ref="O22" si="6">IF(O21="","",IF(O21&lt;$B$12,"Nein","Ja"))</f>
        <v>#N/A</v>
      </c>
      <c r="P22" s="22" t="e">
        <f t="shared" ref="P22" si="7">IF(P21="","",IF(P21&lt;$B$12,"Nein","Ja"))</f>
        <v>#N/A</v>
      </c>
      <c r="Q22" s="22" t="e">
        <f t="shared" ref="Q22" si="8">IF(Q21="","",IF(Q21&lt;$B$12,"Nein","Ja"))</f>
        <v>#N/A</v>
      </c>
      <c r="R22" s="22" t="e">
        <f t="shared" ref="R22" si="9">IF(R21="","",IF(R21&lt;$B$12,"Nein","Ja"))</f>
        <v>#N/A</v>
      </c>
      <c r="S22" s="22" t="e">
        <f t="shared" ref="S22" si="10">IF(S21="","",IF(S21&lt;$B$12,"Nein","Ja"))</f>
        <v>#N/A</v>
      </c>
      <c r="T22" s="22" t="e">
        <f t="shared" ref="T22" si="11">IF(T21="","",IF(T21&lt;$B$12,"Nein","Ja"))</f>
        <v>#N/A</v>
      </c>
      <c r="U22" s="22" t="e">
        <f t="shared" ref="U22" si="12">IF(U21="","",IF(U21&lt;$B$12,"Nein","Ja"))</f>
        <v>#N/A</v>
      </c>
      <c r="V22" s="22" t="e">
        <f t="shared" ref="V22:W22" si="13">IF(V21="","",IF(V21&lt;$B$12,"Nein","Ja"))</f>
        <v>#N/A</v>
      </c>
      <c r="W22" s="22" t="e">
        <f t="shared" si="13"/>
        <v>#N/A</v>
      </c>
      <c r="X22" s="22" t="e">
        <f t="shared" ref="X22" si="14">IF(X21="","",IF(X21&lt;$B$12,"Nein","Ja"))</f>
        <v>#N/A</v>
      </c>
      <c r="Y22" s="22" t="e">
        <f t="shared" ref="Y22" si="15">IF(Y21="","",IF(Y21&lt;$B$12,"Nein","Ja"))</f>
        <v>#N/A</v>
      </c>
      <c r="Z22" s="22" t="e">
        <f t="shared" ref="Z22" si="16">IF(Z21="","",IF(Z21&lt;$B$12,"Nein","Ja"))</f>
        <v>#N/A</v>
      </c>
      <c r="AA22" s="22" t="e">
        <f t="shared" ref="AA22" si="17">IF(AA21="","",IF(AA21&lt;$B$12,"Nein","Ja"))</f>
        <v>#N/A</v>
      </c>
      <c r="AB22" s="22" t="e">
        <f t="shared" ref="AB22" si="18">IF(AB21="","",IF(AB21&lt;$B$12,"Nein","Ja"))</f>
        <v>#N/A</v>
      </c>
      <c r="AC22" s="22" t="e">
        <f t="shared" ref="AC22" si="19">IF(AC21="","",IF(AC21&lt;$B$12,"Nein","Ja"))</f>
        <v>#N/A</v>
      </c>
      <c r="AD22" s="22" t="e">
        <f t="shared" ref="AD22" si="20">IF(AD21="","",IF(AD21&lt;$B$12,"Nein","Ja"))</f>
        <v>#N/A</v>
      </c>
      <c r="AE22" s="22" t="e">
        <f t="shared" ref="AE22" si="21">IF(AE21="","",IF(AE21&lt;$B$12,"Nein","Ja"))</f>
        <v>#N/A</v>
      </c>
      <c r="AF22" s="22" t="e">
        <f t="shared" ref="AF22:AG22" si="22">IF(AF21="","",IF(AF21&lt;$B$12,"Nein","Ja"))</f>
        <v>#N/A</v>
      </c>
      <c r="AG22" s="22" t="e">
        <f t="shared" si="22"/>
        <v>#N/A</v>
      </c>
      <c r="AH22" s="22" t="e">
        <f t="shared" ref="AH22" si="23">IF(AH21="","",IF(AH21&lt;$B$12,"Nein","Ja"))</f>
        <v>#N/A</v>
      </c>
      <c r="AI22" s="22" t="e">
        <f t="shared" ref="AI22" si="24">IF(AI21="","",IF(AI21&lt;$B$12,"Nein","Ja"))</f>
        <v>#N/A</v>
      </c>
      <c r="AJ22" s="22" t="e">
        <f t="shared" ref="AJ22" si="25">IF(AJ21="","",IF(AJ21&lt;$B$12,"Nein","Ja"))</f>
        <v>#N/A</v>
      </c>
      <c r="AK22" s="22" t="e">
        <f t="shared" ref="AK22" si="26">IF(AK21="","",IF(AK21&lt;$B$12,"Nein","Ja"))</f>
        <v>#N/A</v>
      </c>
      <c r="AL22" s="22" t="e">
        <f t="shared" ref="AL22" si="27">IF(AL21="","",IF(AL21&lt;$B$12,"Nein","Ja"))</f>
        <v>#N/A</v>
      </c>
      <c r="AM22" s="22" t="e">
        <f t="shared" ref="AM22" si="28">IF(AM21="","",IF(AM21&lt;$B$12,"Nein","Ja"))</f>
        <v>#N/A</v>
      </c>
      <c r="AN22" s="22" t="e">
        <f t="shared" ref="AN22" si="29">IF(AN21="","",IF(AN21&lt;$B$12,"Nein","Ja"))</f>
        <v>#N/A</v>
      </c>
      <c r="AO22" s="22" t="e">
        <f t="shared" ref="AO22" si="30">IF(AO21="","",IF(AO21&lt;$B$12,"Nein","Ja"))</f>
        <v>#N/A</v>
      </c>
      <c r="AP22" s="22" t="e">
        <f t="shared" ref="AP22:AQ22" si="31">IF(AP21="","",IF(AP21&lt;$B$12,"Nein","Ja"))</f>
        <v>#N/A</v>
      </c>
      <c r="AQ22" s="22" t="e">
        <f t="shared" si="31"/>
        <v>#N/A</v>
      </c>
      <c r="AR22" s="22" t="e">
        <f t="shared" ref="AR22" si="32">IF(AR21="","",IF(AR21&lt;$B$12,"Nein","Ja"))</f>
        <v>#N/A</v>
      </c>
      <c r="AS22" s="22" t="e">
        <f t="shared" ref="AS22" si="33">IF(AS21="","",IF(AS21&lt;$B$12,"Nein","Ja"))</f>
        <v>#N/A</v>
      </c>
      <c r="AT22" s="22" t="e">
        <f t="shared" ref="AT22" si="34">IF(AT21="","",IF(AT21&lt;$B$12,"Nein","Ja"))</f>
        <v>#N/A</v>
      </c>
      <c r="AU22" s="22" t="e">
        <f t="shared" ref="AU22" si="35">IF(AU21="","",IF(AU21&lt;$B$12,"Nein","Ja"))</f>
        <v>#N/A</v>
      </c>
      <c r="AV22" s="22" t="e">
        <f t="shared" ref="AV22" si="36">IF(AV21="","",IF(AV21&lt;$B$12,"Nein","Ja"))</f>
        <v>#N/A</v>
      </c>
      <c r="AW22" s="22" t="e">
        <f t="shared" ref="AW22" si="37">IF(AW21="","",IF(AW21&lt;$B$12,"Nein","Ja"))</f>
        <v>#N/A</v>
      </c>
      <c r="AX22" s="22" t="e">
        <f t="shared" ref="AX22" si="38">IF(AX21="","",IF(AX21&lt;$B$12,"Nein","Ja"))</f>
        <v>#N/A</v>
      </c>
      <c r="AY22" s="22" t="e">
        <f t="shared" ref="AY22" si="39">IF(AY21="","",IF(AY21&lt;$B$12,"Nein","Ja"))</f>
        <v>#N/A</v>
      </c>
    </row>
    <row r="23" spans="1:51">
      <c r="A23" s="27" t="s">
        <v>11</v>
      </c>
    </row>
    <row r="24" spans="1:51">
      <c r="A24" s="50" t="s">
        <v>68</v>
      </c>
      <c r="B24" s="51" t="e">
        <f t="shared" ref="B24:B31" ca="1" si="40">SUM(OFFSET(C24,0,0,1,B$13-B$11+1))</f>
        <v>#N/A</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row>
    <row r="25" spans="1:51">
      <c r="A25" s="50" t="s">
        <v>69</v>
      </c>
      <c r="B25" s="51" t="e">
        <f t="shared" ca="1" si="40"/>
        <v>#N/A</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row>
    <row r="26" spans="1:51">
      <c r="A26" s="50" t="s">
        <v>41</v>
      </c>
      <c r="B26" s="51" t="e">
        <f t="shared" ca="1" si="40"/>
        <v>#N/A</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row>
    <row r="27" spans="1:51">
      <c r="A27" s="52" t="s">
        <v>70</v>
      </c>
      <c r="B27" s="51" t="e">
        <f t="shared" ca="1" si="40"/>
        <v>#N/A</v>
      </c>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row>
    <row r="28" spans="1:51">
      <c r="A28" s="52" t="s">
        <v>89</v>
      </c>
      <c r="B28" s="53" t="e">
        <f ca="1">SUM(OFFSET(C28,0,0,1,B$13-B$11+1))</f>
        <v>#N/A</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row>
    <row r="29" spans="1:51">
      <c r="A29" s="50" t="s">
        <v>90</v>
      </c>
      <c r="B29" s="51" t="e">
        <f t="shared" ca="1" si="40"/>
        <v>#N/A</v>
      </c>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row>
    <row r="30" spans="1:51">
      <c r="A30" s="52" t="s">
        <v>91</v>
      </c>
      <c r="B30" s="51" t="e">
        <f t="shared" ca="1" si="40"/>
        <v>#N/A</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row>
    <row r="31" spans="1:51">
      <c r="A31" s="50" t="s">
        <v>92</v>
      </c>
      <c r="B31" s="51" t="e">
        <f t="shared" ca="1" si="40"/>
        <v>#N/A</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row>
    <row r="32" spans="1:51" s="23" customFormat="1">
      <c r="A32" s="54" t="s">
        <v>58</v>
      </c>
      <c r="C32" s="9"/>
      <c r="D32" s="39"/>
    </row>
    <row r="33" spans="1:51">
      <c r="B33" s="55"/>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row>
    <row r="34" spans="1:51">
      <c r="A34" s="57" t="s">
        <v>9</v>
      </c>
      <c r="B34" s="53" t="e">
        <f ca="1">SUM(OFFSET(C34,0,0,1,B$13-B$11+1))</f>
        <v>#N/A</v>
      </c>
      <c r="C34" s="58">
        <f>IF(C$21="","",IFERROR(SUM(C24:C31),""))</f>
        <v>0</v>
      </c>
      <c r="D34" s="58" t="e">
        <f t="shared" ref="D34:AY34" si="41">IF(D$21="","",IFERROR(SUM(D24:D31),""))</f>
        <v>#N/A</v>
      </c>
      <c r="E34" s="58" t="e">
        <f t="shared" si="41"/>
        <v>#N/A</v>
      </c>
      <c r="F34" s="58" t="e">
        <f t="shared" si="41"/>
        <v>#N/A</v>
      </c>
      <c r="G34" s="58" t="e">
        <f t="shared" si="41"/>
        <v>#N/A</v>
      </c>
      <c r="H34" s="58" t="e">
        <f t="shared" si="41"/>
        <v>#N/A</v>
      </c>
      <c r="I34" s="58" t="e">
        <f t="shared" si="41"/>
        <v>#N/A</v>
      </c>
      <c r="J34" s="58" t="e">
        <f t="shared" si="41"/>
        <v>#N/A</v>
      </c>
      <c r="K34" s="58" t="e">
        <f t="shared" si="41"/>
        <v>#N/A</v>
      </c>
      <c r="L34" s="58" t="e">
        <f t="shared" si="41"/>
        <v>#N/A</v>
      </c>
      <c r="M34" s="58" t="e">
        <f t="shared" si="41"/>
        <v>#N/A</v>
      </c>
      <c r="N34" s="58" t="e">
        <f t="shared" si="41"/>
        <v>#N/A</v>
      </c>
      <c r="O34" s="58" t="e">
        <f t="shared" si="41"/>
        <v>#N/A</v>
      </c>
      <c r="P34" s="58" t="e">
        <f t="shared" si="41"/>
        <v>#N/A</v>
      </c>
      <c r="Q34" s="58" t="e">
        <f t="shared" si="41"/>
        <v>#N/A</v>
      </c>
      <c r="R34" s="58" t="e">
        <f t="shared" si="41"/>
        <v>#N/A</v>
      </c>
      <c r="S34" s="58" t="e">
        <f t="shared" si="41"/>
        <v>#N/A</v>
      </c>
      <c r="T34" s="58" t="e">
        <f t="shared" si="41"/>
        <v>#N/A</v>
      </c>
      <c r="U34" s="58" t="e">
        <f t="shared" si="41"/>
        <v>#N/A</v>
      </c>
      <c r="V34" s="58" t="e">
        <f t="shared" si="41"/>
        <v>#N/A</v>
      </c>
      <c r="W34" s="58" t="e">
        <f t="shared" si="41"/>
        <v>#N/A</v>
      </c>
      <c r="X34" s="58" t="e">
        <f t="shared" si="41"/>
        <v>#N/A</v>
      </c>
      <c r="Y34" s="58" t="e">
        <f t="shared" si="41"/>
        <v>#N/A</v>
      </c>
      <c r="Z34" s="58" t="e">
        <f t="shared" si="41"/>
        <v>#N/A</v>
      </c>
      <c r="AA34" s="58" t="e">
        <f t="shared" si="41"/>
        <v>#N/A</v>
      </c>
      <c r="AB34" s="58" t="e">
        <f t="shared" si="41"/>
        <v>#N/A</v>
      </c>
      <c r="AC34" s="58" t="e">
        <f t="shared" si="41"/>
        <v>#N/A</v>
      </c>
      <c r="AD34" s="58" t="e">
        <f t="shared" si="41"/>
        <v>#N/A</v>
      </c>
      <c r="AE34" s="58" t="e">
        <f t="shared" si="41"/>
        <v>#N/A</v>
      </c>
      <c r="AF34" s="58" t="e">
        <f t="shared" si="41"/>
        <v>#N/A</v>
      </c>
      <c r="AG34" s="58" t="e">
        <f t="shared" si="41"/>
        <v>#N/A</v>
      </c>
      <c r="AH34" s="58" t="e">
        <f t="shared" si="41"/>
        <v>#N/A</v>
      </c>
      <c r="AI34" s="58" t="e">
        <f t="shared" si="41"/>
        <v>#N/A</v>
      </c>
      <c r="AJ34" s="58" t="e">
        <f t="shared" si="41"/>
        <v>#N/A</v>
      </c>
      <c r="AK34" s="58" t="e">
        <f t="shared" si="41"/>
        <v>#N/A</v>
      </c>
      <c r="AL34" s="58" t="e">
        <f t="shared" si="41"/>
        <v>#N/A</v>
      </c>
      <c r="AM34" s="58" t="e">
        <f t="shared" si="41"/>
        <v>#N/A</v>
      </c>
      <c r="AN34" s="58" t="e">
        <f t="shared" si="41"/>
        <v>#N/A</v>
      </c>
      <c r="AO34" s="58" t="e">
        <f t="shared" si="41"/>
        <v>#N/A</v>
      </c>
      <c r="AP34" s="58" t="e">
        <f t="shared" si="41"/>
        <v>#N/A</v>
      </c>
      <c r="AQ34" s="58" t="e">
        <f t="shared" si="41"/>
        <v>#N/A</v>
      </c>
      <c r="AR34" s="58" t="e">
        <f t="shared" si="41"/>
        <v>#N/A</v>
      </c>
      <c r="AS34" s="58" t="e">
        <f t="shared" si="41"/>
        <v>#N/A</v>
      </c>
      <c r="AT34" s="58" t="e">
        <f t="shared" si="41"/>
        <v>#N/A</v>
      </c>
      <c r="AU34" s="58" t="e">
        <f t="shared" si="41"/>
        <v>#N/A</v>
      </c>
      <c r="AV34" s="58" t="e">
        <f t="shared" si="41"/>
        <v>#N/A</v>
      </c>
      <c r="AW34" s="58" t="e">
        <f t="shared" si="41"/>
        <v>#N/A</v>
      </c>
      <c r="AX34" s="58" t="e">
        <f t="shared" si="41"/>
        <v>#N/A</v>
      </c>
      <c r="AY34" s="58" t="e">
        <f t="shared" si="41"/>
        <v>#N/A</v>
      </c>
    </row>
    <row r="35" spans="1:51">
      <c r="A35" s="59"/>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row>
    <row r="36" spans="1:51">
      <c r="A36" s="60" t="s">
        <v>12</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row>
    <row r="37" spans="1:51">
      <c r="A37" s="50" t="s">
        <v>105</v>
      </c>
      <c r="B37" s="61">
        <f ca="1">IFERROR(AVERAGE(OFFSET(C37,0,0,1,B$13-B$11+1)),)</f>
        <v>0</v>
      </c>
      <c r="C37" s="10"/>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row>
    <row r="38" spans="1:51">
      <c r="A38" s="62" t="s">
        <v>106</v>
      </c>
      <c r="B38" s="61">
        <f ca="1">IFERROR(AVERAGE(OFFSET(C38,0,0,1,B$13-B$11+1)),)</f>
        <v>0</v>
      </c>
      <c r="C38" s="10"/>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row>
    <row r="39" spans="1:51">
      <c r="A39" s="63" t="s">
        <v>107</v>
      </c>
      <c r="B39" s="51" t="e">
        <f ca="1">SUM(OFFSET(C39,0,0,1,B$13-B$11+1))</f>
        <v>#N/A</v>
      </c>
      <c r="C39" s="12"/>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row>
    <row r="40" spans="1:51">
      <c r="A40" s="63" t="s">
        <v>108</v>
      </c>
      <c r="B40" s="53" t="e">
        <f ca="1">SUM(OFFSET(C40,0,0,1,B$13-B$11+1))</f>
        <v>#N/A</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row>
    <row r="41" spans="1:51">
      <c r="A41" s="64" t="s">
        <v>10</v>
      </c>
      <c r="B41" s="51" t="e">
        <f ca="1">SUM(OFFSET(C41,0,0,1,B$13-B$11+1))</f>
        <v>#N/A</v>
      </c>
      <c r="C41" s="65">
        <f>IF(C$21="","",C37*C38+C39+C40)</f>
        <v>0</v>
      </c>
      <c r="D41" s="65" t="e">
        <f>IF(D$21="","",D37*D38+D39+D40)</f>
        <v>#N/A</v>
      </c>
      <c r="E41" s="65" t="e">
        <f t="shared" ref="E41:AY41" si="42">IF(E$21="","",E37*E38+E39+E40)</f>
        <v>#N/A</v>
      </c>
      <c r="F41" s="65" t="e">
        <f t="shared" si="42"/>
        <v>#N/A</v>
      </c>
      <c r="G41" s="65" t="e">
        <f t="shared" si="42"/>
        <v>#N/A</v>
      </c>
      <c r="H41" s="65" t="e">
        <f t="shared" si="42"/>
        <v>#N/A</v>
      </c>
      <c r="I41" s="65" t="e">
        <f t="shared" si="42"/>
        <v>#N/A</v>
      </c>
      <c r="J41" s="65" t="e">
        <f t="shared" si="42"/>
        <v>#N/A</v>
      </c>
      <c r="K41" s="65" t="e">
        <f t="shared" si="42"/>
        <v>#N/A</v>
      </c>
      <c r="L41" s="65" t="e">
        <f t="shared" si="42"/>
        <v>#N/A</v>
      </c>
      <c r="M41" s="65" t="e">
        <f t="shared" si="42"/>
        <v>#N/A</v>
      </c>
      <c r="N41" s="65" t="e">
        <f t="shared" si="42"/>
        <v>#N/A</v>
      </c>
      <c r="O41" s="65" t="e">
        <f t="shared" si="42"/>
        <v>#N/A</v>
      </c>
      <c r="P41" s="65" t="e">
        <f t="shared" si="42"/>
        <v>#N/A</v>
      </c>
      <c r="Q41" s="65" t="e">
        <f t="shared" si="42"/>
        <v>#N/A</v>
      </c>
      <c r="R41" s="65" t="e">
        <f t="shared" si="42"/>
        <v>#N/A</v>
      </c>
      <c r="S41" s="65" t="e">
        <f t="shared" si="42"/>
        <v>#N/A</v>
      </c>
      <c r="T41" s="65" t="e">
        <f t="shared" si="42"/>
        <v>#N/A</v>
      </c>
      <c r="U41" s="65" t="e">
        <f t="shared" si="42"/>
        <v>#N/A</v>
      </c>
      <c r="V41" s="65" t="e">
        <f t="shared" si="42"/>
        <v>#N/A</v>
      </c>
      <c r="W41" s="65" t="e">
        <f t="shared" si="42"/>
        <v>#N/A</v>
      </c>
      <c r="X41" s="65" t="e">
        <f t="shared" si="42"/>
        <v>#N/A</v>
      </c>
      <c r="Y41" s="65" t="e">
        <f t="shared" si="42"/>
        <v>#N/A</v>
      </c>
      <c r="Z41" s="65" t="e">
        <f t="shared" si="42"/>
        <v>#N/A</v>
      </c>
      <c r="AA41" s="65" t="e">
        <f t="shared" si="42"/>
        <v>#N/A</v>
      </c>
      <c r="AB41" s="65" t="e">
        <f t="shared" si="42"/>
        <v>#N/A</v>
      </c>
      <c r="AC41" s="65" t="e">
        <f t="shared" si="42"/>
        <v>#N/A</v>
      </c>
      <c r="AD41" s="65" t="e">
        <f t="shared" si="42"/>
        <v>#N/A</v>
      </c>
      <c r="AE41" s="65" t="e">
        <f t="shared" si="42"/>
        <v>#N/A</v>
      </c>
      <c r="AF41" s="65" t="e">
        <f t="shared" si="42"/>
        <v>#N/A</v>
      </c>
      <c r="AG41" s="65" t="e">
        <f t="shared" si="42"/>
        <v>#N/A</v>
      </c>
      <c r="AH41" s="65" t="e">
        <f t="shared" si="42"/>
        <v>#N/A</v>
      </c>
      <c r="AI41" s="65" t="e">
        <f t="shared" si="42"/>
        <v>#N/A</v>
      </c>
      <c r="AJ41" s="65" t="e">
        <f t="shared" si="42"/>
        <v>#N/A</v>
      </c>
      <c r="AK41" s="65" t="e">
        <f t="shared" si="42"/>
        <v>#N/A</v>
      </c>
      <c r="AL41" s="65" t="e">
        <f t="shared" si="42"/>
        <v>#N/A</v>
      </c>
      <c r="AM41" s="65" t="e">
        <f t="shared" si="42"/>
        <v>#N/A</v>
      </c>
      <c r="AN41" s="65" t="e">
        <f t="shared" si="42"/>
        <v>#N/A</v>
      </c>
      <c r="AO41" s="65" t="e">
        <f t="shared" si="42"/>
        <v>#N/A</v>
      </c>
      <c r="AP41" s="65" t="e">
        <f t="shared" si="42"/>
        <v>#N/A</v>
      </c>
      <c r="AQ41" s="65" t="e">
        <f t="shared" si="42"/>
        <v>#N/A</v>
      </c>
      <c r="AR41" s="65" t="e">
        <f t="shared" si="42"/>
        <v>#N/A</v>
      </c>
      <c r="AS41" s="65" t="e">
        <f t="shared" si="42"/>
        <v>#N/A</v>
      </c>
      <c r="AT41" s="65" t="e">
        <f t="shared" si="42"/>
        <v>#N/A</v>
      </c>
      <c r="AU41" s="65" t="e">
        <f t="shared" si="42"/>
        <v>#N/A</v>
      </c>
      <c r="AV41" s="65" t="e">
        <f t="shared" si="42"/>
        <v>#N/A</v>
      </c>
      <c r="AW41" s="65" t="e">
        <f t="shared" si="42"/>
        <v>#N/A</v>
      </c>
      <c r="AX41" s="65" t="e">
        <f t="shared" si="42"/>
        <v>#N/A</v>
      </c>
      <c r="AY41" s="65" t="e">
        <f t="shared" si="42"/>
        <v>#N/A</v>
      </c>
    </row>
    <row r="42" spans="1:51" s="69" customFormat="1">
      <c r="A42" s="66"/>
      <c r="B42" s="67"/>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row>
    <row r="43" spans="1:51" s="69" customFormat="1">
      <c r="A43" s="70" t="s">
        <v>71</v>
      </c>
      <c r="B43" s="67"/>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row>
    <row r="44" spans="1:51" s="69" customFormat="1">
      <c r="A44" s="66" t="s">
        <v>19</v>
      </c>
      <c r="B44" s="51" t="e">
        <f ca="1">SUM(OFFSET(C44,0,0,1,B$13-B$11+1))</f>
        <v>#N/A</v>
      </c>
      <c r="C44" s="61">
        <f>IF(C$21="","",IFERROR(C41-C34,))</f>
        <v>0</v>
      </c>
      <c r="D44" s="61" t="e">
        <f t="shared" ref="D44:AY44" si="43">IF(D$21="","",IFERROR(D41-D34,))</f>
        <v>#N/A</v>
      </c>
      <c r="E44" s="61" t="e">
        <f t="shared" si="43"/>
        <v>#N/A</v>
      </c>
      <c r="F44" s="61" t="e">
        <f t="shared" si="43"/>
        <v>#N/A</v>
      </c>
      <c r="G44" s="61" t="e">
        <f t="shared" si="43"/>
        <v>#N/A</v>
      </c>
      <c r="H44" s="61" t="e">
        <f t="shared" si="43"/>
        <v>#N/A</v>
      </c>
      <c r="I44" s="61" t="e">
        <f t="shared" si="43"/>
        <v>#N/A</v>
      </c>
      <c r="J44" s="61" t="e">
        <f t="shared" si="43"/>
        <v>#N/A</v>
      </c>
      <c r="K44" s="61" t="e">
        <f t="shared" si="43"/>
        <v>#N/A</v>
      </c>
      <c r="L44" s="61" t="e">
        <f t="shared" si="43"/>
        <v>#N/A</v>
      </c>
      <c r="M44" s="61" t="e">
        <f t="shared" si="43"/>
        <v>#N/A</v>
      </c>
      <c r="N44" s="61" t="e">
        <f t="shared" si="43"/>
        <v>#N/A</v>
      </c>
      <c r="O44" s="61" t="e">
        <f t="shared" si="43"/>
        <v>#N/A</v>
      </c>
      <c r="P44" s="61" t="e">
        <f t="shared" si="43"/>
        <v>#N/A</v>
      </c>
      <c r="Q44" s="61" t="e">
        <f t="shared" si="43"/>
        <v>#N/A</v>
      </c>
      <c r="R44" s="61" t="e">
        <f t="shared" si="43"/>
        <v>#N/A</v>
      </c>
      <c r="S44" s="61" t="e">
        <f t="shared" si="43"/>
        <v>#N/A</v>
      </c>
      <c r="T44" s="61" t="e">
        <f t="shared" si="43"/>
        <v>#N/A</v>
      </c>
      <c r="U44" s="61" t="e">
        <f t="shared" si="43"/>
        <v>#N/A</v>
      </c>
      <c r="V44" s="61" t="e">
        <f t="shared" si="43"/>
        <v>#N/A</v>
      </c>
      <c r="W44" s="61" t="e">
        <f t="shared" si="43"/>
        <v>#N/A</v>
      </c>
      <c r="X44" s="61" t="e">
        <f t="shared" si="43"/>
        <v>#N/A</v>
      </c>
      <c r="Y44" s="61" t="e">
        <f t="shared" si="43"/>
        <v>#N/A</v>
      </c>
      <c r="Z44" s="61" t="e">
        <f t="shared" si="43"/>
        <v>#N/A</v>
      </c>
      <c r="AA44" s="61" t="e">
        <f t="shared" si="43"/>
        <v>#N/A</v>
      </c>
      <c r="AB44" s="61" t="e">
        <f t="shared" si="43"/>
        <v>#N/A</v>
      </c>
      <c r="AC44" s="61" t="e">
        <f t="shared" si="43"/>
        <v>#N/A</v>
      </c>
      <c r="AD44" s="61" t="e">
        <f t="shared" si="43"/>
        <v>#N/A</v>
      </c>
      <c r="AE44" s="61" t="e">
        <f t="shared" si="43"/>
        <v>#N/A</v>
      </c>
      <c r="AF44" s="61" t="e">
        <f t="shared" si="43"/>
        <v>#N/A</v>
      </c>
      <c r="AG44" s="61" t="e">
        <f t="shared" si="43"/>
        <v>#N/A</v>
      </c>
      <c r="AH44" s="61" t="e">
        <f t="shared" si="43"/>
        <v>#N/A</v>
      </c>
      <c r="AI44" s="61" t="e">
        <f t="shared" si="43"/>
        <v>#N/A</v>
      </c>
      <c r="AJ44" s="61" t="e">
        <f t="shared" si="43"/>
        <v>#N/A</v>
      </c>
      <c r="AK44" s="61" t="e">
        <f t="shared" si="43"/>
        <v>#N/A</v>
      </c>
      <c r="AL44" s="61" t="e">
        <f t="shared" si="43"/>
        <v>#N/A</v>
      </c>
      <c r="AM44" s="61" t="e">
        <f t="shared" si="43"/>
        <v>#N/A</v>
      </c>
      <c r="AN44" s="61" t="e">
        <f t="shared" si="43"/>
        <v>#N/A</v>
      </c>
      <c r="AO44" s="61" t="e">
        <f t="shared" si="43"/>
        <v>#N/A</v>
      </c>
      <c r="AP44" s="61" t="e">
        <f t="shared" si="43"/>
        <v>#N/A</v>
      </c>
      <c r="AQ44" s="61" t="e">
        <f t="shared" si="43"/>
        <v>#N/A</v>
      </c>
      <c r="AR44" s="61" t="e">
        <f t="shared" si="43"/>
        <v>#N/A</v>
      </c>
      <c r="AS44" s="61" t="e">
        <f t="shared" si="43"/>
        <v>#N/A</v>
      </c>
      <c r="AT44" s="61" t="e">
        <f t="shared" si="43"/>
        <v>#N/A</v>
      </c>
      <c r="AU44" s="61" t="e">
        <f t="shared" si="43"/>
        <v>#N/A</v>
      </c>
      <c r="AV44" s="61" t="e">
        <f t="shared" si="43"/>
        <v>#N/A</v>
      </c>
      <c r="AW44" s="61" t="e">
        <f t="shared" si="43"/>
        <v>#N/A</v>
      </c>
      <c r="AX44" s="61" t="e">
        <f t="shared" si="43"/>
        <v>#N/A</v>
      </c>
      <c r="AY44" s="61" t="e">
        <f t="shared" si="43"/>
        <v>#N/A</v>
      </c>
    </row>
    <row r="45" spans="1:51" s="69" customFormat="1">
      <c r="A45" s="71" t="s">
        <v>73</v>
      </c>
      <c r="B45" s="51" t="e">
        <f ca="1">SUM(OFFSET(C45,0,0,1,B$13-B$11+1))</f>
        <v>#N/A</v>
      </c>
      <c r="C45" s="61" t="e">
        <f t="shared" ref="C45:AH45" ca="1" si="44">IF(C$21="","",C44/(1+IF(C22="Nein",$B$15,$B$14))^(C21-$B$11))</f>
        <v>#N/A</v>
      </c>
      <c r="D45" s="61" t="e">
        <f t="shared" si="44"/>
        <v>#N/A</v>
      </c>
      <c r="E45" s="61" t="e">
        <f t="shared" si="44"/>
        <v>#N/A</v>
      </c>
      <c r="F45" s="61" t="e">
        <f t="shared" si="44"/>
        <v>#N/A</v>
      </c>
      <c r="G45" s="61" t="e">
        <f t="shared" si="44"/>
        <v>#N/A</v>
      </c>
      <c r="H45" s="61" t="e">
        <f t="shared" si="44"/>
        <v>#N/A</v>
      </c>
      <c r="I45" s="61" t="e">
        <f t="shared" si="44"/>
        <v>#N/A</v>
      </c>
      <c r="J45" s="61" t="e">
        <f t="shared" si="44"/>
        <v>#N/A</v>
      </c>
      <c r="K45" s="61" t="e">
        <f t="shared" si="44"/>
        <v>#N/A</v>
      </c>
      <c r="L45" s="61" t="e">
        <f t="shared" si="44"/>
        <v>#N/A</v>
      </c>
      <c r="M45" s="61" t="e">
        <f t="shared" si="44"/>
        <v>#N/A</v>
      </c>
      <c r="N45" s="61" t="e">
        <f t="shared" si="44"/>
        <v>#N/A</v>
      </c>
      <c r="O45" s="61" t="e">
        <f t="shared" si="44"/>
        <v>#N/A</v>
      </c>
      <c r="P45" s="61" t="e">
        <f t="shared" si="44"/>
        <v>#N/A</v>
      </c>
      <c r="Q45" s="61" t="e">
        <f t="shared" si="44"/>
        <v>#N/A</v>
      </c>
      <c r="R45" s="61" t="e">
        <f t="shared" si="44"/>
        <v>#N/A</v>
      </c>
      <c r="S45" s="61" t="e">
        <f t="shared" si="44"/>
        <v>#N/A</v>
      </c>
      <c r="T45" s="61" t="e">
        <f t="shared" si="44"/>
        <v>#N/A</v>
      </c>
      <c r="U45" s="61" t="e">
        <f t="shared" si="44"/>
        <v>#N/A</v>
      </c>
      <c r="V45" s="61" t="e">
        <f t="shared" si="44"/>
        <v>#N/A</v>
      </c>
      <c r="W45" s="61" t="e">
        <f t="shared" si="44"/>
        <v>#N/A</v>
      </c>
      <c r="X45" s="61" t="e">
        <f t="shared" si="44"/>
        <v>#N/A</v>
      </c>
      <c r="Y45" s="61" t="e">
        <f t="shared" si="44"/>
        <v>#N/A</v>
      </c>
      <c r="Z45" s="61" t="e">
        <f t="shared" si="44"/>
        <v>#N/A</v>
      </c>
      <c r="AA45" s="61" t="e">
        <f t="shared" si="44"/>
        <v>#N/A</v>
      </c>
      <c r="AB45" s="61" t="e">
        <f t="shared" si="44"/>
        <v>#N/A</v>
      </c>
      <c r="AC45" s="61" t="e">
        <f t="shared" si="44"/>
        <v>#N/A</v>
      </c>
      <c r="AD45" s="61" t="e">
        <f t="shared" si="44"/>
        <v>#N/A</v>
      </c>
      <c r="AE45" s="61" t="e">
        <f t="shared" si="44"/>
        <v>#N/A</v>
      </c>
      <c r="AF45" s="61" t="e">
        <f t="shared" si="44"/>
        <v>#N/A</v>
      </c>
      <c r="AG45" s="61" t="e">
        <f t="shared" si="44"/>
        <v>#N/A</v>
      </c>
      <c r="AH45" s="61" t="e">
        <f t="shared" si="44"/>
        <v>#N/A</v>
      </c>
      <c r="AI45" s="61" t="e">
        <f t="shared" ref="AI45:AY45" si="45">IF(AI$21="","",AI44/(1+IF(AI22="Nein",$B$15,$B$14))^(AI21-$B$11))</f>
        <v>#N/A</v>
      </c>
      <c r="AJ45" s="61" t="e">
        <f t="shared" si="45"/>
        <v>#N/A</v>
      </c>
      <c r="AK45" s="61" t="e">
        <f t="shared" si="45"/>
        <v>#N/A</v>
      </c>
      <c r="AL45" s="61" t="e">
        <f t="shared" si="45"/>
        <v>#N/A</v>
      </c>
      <c r="AM45" s="61" t="e">
        <f t="shared" si="45"/>
        <v>#N/A</v>
      </c>
      <c r="AN45" s="61" t="e">
        <f t="shared" si="45"/>
        <v>#N/A</v>
      </c>
      <c r="AO45" s="61" t="e">
        <f t="shared" si="45"/>
        <v>#N/A</v>
      </c>
      <c r="AP45" s="61" t="e">
        <f t="shared" si="45"/>
        <v>#N/A</v>
      </c>
      <c r="AQ45" s="61" t="e">
        <f t="shared" si="45"/>
        <v>#N/A</v>
      </c>
      <c r="AR45" s="61" t="e">
        <f t="shared" si="45"/>
        <v>#N/A</v>
      </c>
      <c r="AS45" s="61" t="e">
        <f t="shared" si="45"/>
        <v>#N/A</v>
      </c>
      <c r="AT45" s="61" t="e">
        <f t="shared" si="45"/>
        <v>#N/A</v>
      </c>
      <c r="AU45" s="61" t="e">
        <f t="shared" si="45"/>
        <v>#N/A</v>
      </c>
      <c r="AV45" s="61" t="e">
        <f t="shared" si="45"/>
        <v>#N/A</v>
      </c>
      <c r="AW45" s="61" t="e">
        <f t="shared" si="45"/>
        <v>#N/A</v>
      </c>
      <c r="AX45" s="61" t="e">
        <f t="shared" si="45"/>
        <v>#N/A</v>
      </c>
      <c r="AY45" s="61" t="e">
        <f t="shared" si="45"/>
        <v>#N/A</v>
      </c>
    </row>
    <row r="46" spans="1:51" s="69" customFormat="1">
      <c r="A46" s="66" t="s">
        <v>20</v>
      </c>
      <c r="B46" s="51">
        <f ca="1">IFERROR(OFFSET(C46,0,B$13-B$11),)</f>
        <v>0</v>
      </c>
      <c r="C46" s="61" t="e">
        <f ca="1">IF(C$21="","",SUM($C$45:C45))</f>
        <v>#N/A</v>
      </c>
      <c r="D46" s="61" t="e">
        <f>IF(D$21="","",SUM($C$45:D45))</f>
        <v>#N/A</v>
      </c>
      <c r="E46" s="61" t="e">
        <f>IF(E$21="","",SUM($C$45:E45))</f>
        <v>#N/A</v>
      </c>
      <c r="F46" s="61" t="e">
        <f>IF(F$21="","",SUM($C$45:F45))</f>
        <v>#N/A</v>
      </c>
      <c r="G46" s="61" t="e">
        <f>IF(G$21="","",SUM($C$45:G45))</f>
        <v>#N/A</v>
      </c>
      <c r="H46" s="61" t="e">
        <f>IF(H$21="","",SUM($C$45:H45))</f>
        <v>#N/A</v>
      </c>
      <c r="I46" s="61" t="e">
        <f>IF(I$21="","",SUM($C$45:I45))</f>
        <v>#N/A</v>
      </c>
      <c r="J46" s="61" t="e">
        <f>IF(J$21="","",SUM($C$45:J45))</f>
        <v>#N/A</v>
      </c>
      <c r="K46" s="61" t="e">
        <f>IF(K$21="","",SUM($C$45:K45))</f>
        <v>#N/A</v>
      </c>
      <c r="L46" s="61" t="e">
        <f>IF(L$21="","",SUM($C$45:L45))</f>
        <v>#N/A</v>
      </c>
      <c r="M46" s="61" t="e">
        <f>IF(M$21="","",SUM($C$45:M45))</f>
        <v>#N/A</v>
      </c>
      <c r="N46" s="61" t="e">
        <f>IF(N$21="","",SUM($C$45:N45))</f>
        <v>#N/A</v>
      </c>
      <c r="O46" s="61" t="e">
        <f>IF(O$21="","",SUM($C$45:O45))</f>
        <v>#N/A</v>
      </c>
      <c r="P46" s="61" t="e">
        <f>IF(P$21="","",SUM($C$45:P45))</f>
        <v>#N/A</v>
      </c>
      <c r="Q46" s="61" t="e">
        <f>IF(Q$21="","",SUM($C$45:Q45))</f>
        <v>#N/A</v>
      </c>
      <c r="R46" s="61" t="e">
        <f>IF(R$21="","",SUM($C$45:R45))</f>
        <v>#N/A</v>
      </c>
      <c r="S46" s="61" t="e">
        <f>IF(S$21="","",SUM($C$45:S45))</f>
        <v>#N/A</v>
      </c>
      <c r="T46" s="61" t="e">
        <f>IF(T$21="","",SUM($C$45:T45))</f>
        <v>#N/A</v>
      </c>
      <c r="U46" s="61" t="e">
        <f>IF(U$21="","",SUM($C$45:U45))</f>
        <v>#N/A</v>
      </c>
      <c r="V46" s="61" t="e">
        <f>IF(V$21="","",SUM($C$45:V45))</f>
        <v>#N/A</v>
      </c>
      <c r="W46" s="61" t="e">
        <f>IF(W$21="","",SUM($C$45:W45))</f>
        <v>#N/A</v>
      </c>
      <c r="X46" s="61" t="e">
        <f>IF(X$21="","",SUM($C$45:X45))</f>
        <v>#N/A</v>
      </c>
      <c r="Y46" s="61" t="e">
        <f>IF(Y$21="","",SUM($C$45:Y45))</f>
        <v>#N/A</v>
      </c>
      <c r="Z46" s="61" t="e">
        <f>IF(Z$21="","",SUM($C$45:Z45))</f>
        <v>#N/A</v>
      </c>
      <c r="AA46" s="61" t="e">
        <f>IF(AA$21="","",SUM($C$45:AA45))</f>
        <v>#N/A</v>
      </c>
      <c r="AB46" s="61" t="e">
        <f>IF(AB$21="","",SUM($C$45:AB45))</f>
        <v>#N/A</v>
      </c>
      <c r="AC46" s="61" t="e">
        <f>IF(AC$21="","",SUM($C$45:AC45))</f>
        <v>#N/A</v>
      </c>
      <c r="AD46" s="61" t="e">
        <f>IF(AD$21="","",SUM($C$45:AD45))</f>
        <v>#N/A</v>
      </c>
      <c r="AE46" s="61" t="e">
        <f>IF(AE$21="","",SUM($C$45:AE45))</f>
        <v>#N/A</v>
      </c>
      <c r="AF46" s="61" t="e">
        <f>IF(AF$21="","",SUM($C$45:AF45))</f>
        <v>#N/A</v>
      </c>
      <c r="AG46" s="61" t="e">
        <f>IF(AG$21="","",SUM($C$45:AG45))</f>
        <v>#N/A</v>
      </c>
      <c r="AH46" s="61" t="e">
        <f>IF(AH$21="","",SUM($C$45:AH45))</f>
        <v>#N/A</v>
      </c>
      <c r="AI46" s="61" t="e">
        <f>IF(AI$21="","",SUM($C$45:AI45))</f>
        <v>#N/A</v>
      </c>
      <c r="AJ46" s="61" t="e">
        <f>IF(AJ$21="","",SUM($C$45:AJ45))</f>
        <v>#N/A</v>
      </c>
      <c r="AK46" s="61" t="e">
        <f>IF(AK$21="","",SUM($C$45:AK45))</f>
        <v>#N/A</v>
      </c>
      <c r="AL46" s="61" t="e">
        <f>IF(AL$21="","",SUM($C$45:AL45))</f>
        <v>#N/A</v>
      </c>
      <c r="AM46" s="61" t="e">
        <f>IF(AM$21="","",SUM($C$45:AM45))</f>
        <v>#N/A</v>
      </c>
      <c r="AN46" s="61" t="e">
        <f>IF(AN$21="","",SUM($C$45:AN45))</f>
        <v>#N/A</v>
      </c>
      <c r="AO46" s="61" t="e">
        <f>IF(AO$21="","",SUM($C$45:AO45))</f>
        <v>#N/A</v>
      </c>
      <c r="AP46" s="61" t="e">
        <f>IF(AP$21="","",SUM($C$45:AP45))</f>
        <v>#N/A</v>
      </c>
      <c r="AQ46" s="61" t="e">
        <f>IF(AQ$21="","",SUM($C$45:AQ45))</f>
        <v>#N/A</v>
      </c>
      <c r="AR46" s="61" t="e">
        <f>IF(AR$21="","",SUM($C$45:AR45))</f>
        <v>#N/A</v>
      </c>
      <c r="AS46" s="61" t="e">
        <f>IF(AS$21="","",SUM($C$45:AS45))</f>
        <v>#N/A</v>
      </c>
      <c r="AT46" s="61" t="e">
        <f>IF(AT$21="","",SUM($C$45:AT45))</f>
        <v>#N/A</v>
      </c>
      <c r="AU46" s="61" t="e">
        <f>IF(AU$21="","",SUM($C$45:AU45))</f>
        <v>#N/A</v>
      </c>
      <c r="AV46" s="61" t="e">
        <f>IF(AV$21="","",SUM($C$45:AV45))</f>
        <v>#N/A</v>
      </c>
      <c r="AW46" s="61" t="e">
        <f>IF(AW$21="","",SUM($C$45:AW45))</f>
        <v>#N/A</v>
      </c>
      <c r="AX46" s="61" t="e">
        <f>IF(AX$21="","",SUM($C$45:AX45))</f>
        <v>#N/A</v>
      </c>
      <c r="AY46" s="61" t="e">
        <f>IF(AY$21="","",SUM($C$45:AY45))</f>
        <v>#N/A</v>
      </c>
    </row>
    <row r="47" spans="1:51">
      <c r="A47" s="72" t="s">
        <v>22</v>
      </c>
      <c r="B47" s="73" t="e">
        <f ca="1">B46+C32*1/(1+B14)^(B13-B11)</f>
        <v>#N/A</v>
      </c>
      <c r="C47" s="74"/>
    </row>
    <row r="48" spans="1:51">
      <c r="A48" s="54"/>
      <c r="B48" s="74"/>
    </row>
    <row r="49" spans="1:51">
      <c r="A49" s="54"/>
      <c r="B49" s="74"/>
    </row>
    <row r="50" spans="1:51">
      <c r="A50" s="75" t="s">
        <v>13</v>
      </c>
    </row>
    <row r="51" spans="1:51">
      <c r="A51" s="76" t="s">
        <v>14</v>
      </c>
      <c r="B51" s="61" t="e">
        <f ca="1">SUM(OFFSET(C51,0,0,1,B$13-B$11+1))</f>
        <v>#N/A</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row>
    <row r="52" spans="1:51">
      <c r="A52" s="77" t="s">
        <v>26</v>
      </c>
      <c r="B52" s="23"/>
      <c r="C52" s="17"/>
      <c r="D52" s="74"/>
    </row>
    <row r="53" spans="1:51">
      <c r="A53" s="76" t="s">
        <v>18</v>
      </c>
      <c r="B53" s="61" t="e">
        <f ca="1">SUM(OFFSET(C53,0,0,1,B$13-B$11+1))</f>
        <v>#N/A</v>
      </c>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row>
    <row r="54" spans="1:51">
      <c r="A54" s="76" t="s">
        <v>51</v>
      </c>
      <c r="B54" s="61" t="e">
        <f ca="1">SUM(OFFSET(C54,0,0,1,B$13-B$11+1))</f>
        <v>#N/A</v>
      </c>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row>
    <row r="55" spans="1:51">
      <c r="A55" s="78" t="s">
        <v>52</v>
      </c>
      <c r="C55" s="58">
        <f>IF(C$21="","",SUM($C$44:C44)+SUM($C$51:C51)+SUM($C$53:C53)+SUM($C$54:C54))</f>
        <v>0</v>
      </c>
      <c r="D55" s="58" t="e">
        <f>IF(D$21="","",SUM($C$44:D44)+SUM($C$51:D51)+SUM($C$53:D53)+SUM($C$54:D54))</f>
        <v>#N/A</v>
      </c>
      <c r="E55" s="58" t="e">
        <f>IF(E$21="","",SUM($C$44:E44)+SUM($C$51:E51)+SUM($C$53:E53)+SUM($C$54:E54))</f>
        <v>#N/A</v>
      </c>
      <c r="F55" s="58" t="e">
        <f>IF(F$21="","",SUM($C$44:F44)+SUM($C$51:F51)+SUM($C$53:F53)+SUM($C$54:F54))</f>
        <v>#N/A</v>
      </c>
      <c r="G55" s="58" t="e">
        <f>IF(G$21="","",SUM($C$44:G44)+SUM($C$51:G51)+SUM($C$53:G53)+SUM($C$54:G54))</f>
        <v>#N/A</v>
      </c>
      <c r="H55" s="58" t="e">
        <f>IF(H$21="","",SUM($C$44:H44)+SUM($C$51:H51)+SUM($C$53:H53)+SUM($C$54:H54))</f>
        <v>#N/A</v>
      </c>
      <c r="I55" s="58" t="e">
        <f>IF(I$21="","",SUM($C$44:I44)+SUM($C$51:I51)+SUM($C$53:I53)+SUM($C$54:I54))</f>
        <v>#N/A</v>
      </c>
      <c r="J55" s="58" t="e">
        <f>IF(J$21="","",SUM($C$44:J44)+SUM($C$51:J51)+SUM($C$53:J53)+SUM($C$54:J54))</f>
        <v>#N/A</v>
      </c>
      <c r="K55" s="58" t="e">
        <f>IF(K$21="","",SUM($C$44:K44)+SUM($C$51:K51)+SUM($C$53:K53)+SUM($C$54:K54))</f>
        <v>#N/A</v>
      </c>
      <c r="L55" s="58" t="e">
        <f>IF(L$21="","",SUM($C$44:L44)+SUM($C$51:L51)+SUM($C$53:L53)+SUM($C$54:L54))</f>
        <v>#N/A</v>
      </c>
      <c r="M55" s="58" t="e">
        <f>IF(M$21="","",SUM($C$44:M44)+SUM($C$51:M51)+SUM($C$53:M53)+SUM($C$54:M54))</f>
        <v>#N/A</v>
      </c>
      <c r="N55" s="58" t="e">
        <f>IF(N$21="","",SUM($C$44:N44)+SUM($C$51:N51)+SUM($C$53:N53)+SUM($C$54:N54))</f>
        <v>#N/A</v>
      </c>
      <c r="O55" s="58" t="e">
        <f>IF(O$21="","",SUM($C$44:O44)+SUM($C$51:O51)+SUM($C$53:O53)+SUM($C$54:O54))</f>
        <v>#N/A</v>
      </c>
      <c r="P55" s="58" t="e">
        <f>IF(P$21="","",SUM($C$44:P44)+SUM($C$51:P51)+SUM($C$53:P53)+SUM($C$54:P54))</f>
        <v>#N/A</v>
      </c>
      <c r="Q55" s="58" t="e">
        <f>IF(Q$21="","",SUM($C$44:Q44)+SUM($C$51:Q51)+SUM($C$53:Q53)+SUM($C$54:Q54))</f>
        <v>#N/A</v>
      </c>
      <c r="R55" s="58" t="e">
        <f>IF(R$21="","",SUM($C$44:R44)+SUM($C$51:R51)+SUM($C$53:R53)+SUM($C$54:R54))</f>
        <v>#N/A</v>
      </c>
      <c r="S55" s="58" t="e">
        <f>IF(S$21="","",SUM($C$44:S44)+SUM($C$51:S51)+SUM($C$53:S53)+SUM($C$54:S54))</f>
        <v>#N/A</v>
      </c>
      <c r="T55" s="58" t="e">
        <f>IF(T$21="","",SUM($C$44:T44)+SUM($C$51:T51)+SUM($C$53:T53)+SUM($C$54:T54))</f>
        <v>#N/A</v>
      </c>
      <c r="U55" s="58" t="e">
        <f>IF(U$21="","",SUM($C$44:U44)+SUM($C$51:U51)+SUM($C$53:U53)+SUM($C$54:U54))</f>
        <v>#N/A</v>
      </c>
      <c r="V55" s="58" t="e">
        <f>IF(V$21="","",SUM($C$44:V44)+SUM($C$51:V51)+SUM($C$53:V53)+SUM($C$54:V54))</f>
        <v>#N/A</v>
      </c>
      <c r="W55" s="58" t="e">
        <f>IF(W$21="","",SUM($C$44:W44)+SUM($C$51:W51)+SUM($C$53:W53)+SUM($C$54:W54))</f>
        <v>#N/A</v>
      </c>
      <c r="X55" s="58" t="e">
        <f>IF(X$21="","",SUM($C$44:X44)+SUM($C$51:X51)+SUM($C$53:X53)+SUM($C$54:X54))</f>
        <v>#N/A</v>
      </c>
      <c r="Y55" s="58" t="e">
        <f>IF(Y$21="","",SUM($C$44:Y44)+SUM($C$51:Y51)+SUM($C$53:Y53)+SUM($C$54:Y54))</f>
        <v>#N/A</v>
      </c>
      <c r="Z55" s="58" t="e">
        <f>IF(Z$21="","",SUM($C$44:Z44)+SUM($C$51:Z51)+SUM($C$53:Z53)+SUM($C$54:Z54))</f>
        <v>#N/A</v>
      </c>
      <c r="AA55" s="58" t="e">
        <f>IF(AA$21="","",SUM($C$44:AA44)+SUM($C$51:AA51)+SUM($C$53:AA53)+SUM($C$54:AA54))</f>
        <v>#N/A</v>
      </c>
      <c r="AB55" s="58" t="e">
        <f>IF(AB$21="","",SUM($C$44:AB44)+SUM($C$51:AB51)+SUM($C$53:AB53)+SUM($C$54:AB54))</f>
        <v>#N/A</v>
      </c>
      <c r="AC55" s="58" t="e">
        <f>IF(AC$21="","",SUM($C$44:AC44)+SUM($C$51:AC51)+SUM($C$53:AC53)+SUM($C$54:AC54))</f>
        <v>#N/A</v>
      </c>
      <c r="AD55" s="58" t="e">
        <f>IF(AD$21="","",SUM($C$44:AD44)+SUM($C$51:AD51)+SUM($C$53:AD53)+SUM($C$54:AD54))</f>
        <v>#N/A</v>
      </c>
      <c r="AE55" s="58" t="e">
        <f>IF(AE$21="","",SUM($C$44:AE44)+SUM($C$51:AE51)+SUM($C$53:AE53)+SUM($C$54:AE54))</f>
        <v>#N/A</v>
      </c>
      <c r="AF55" s="58" t="e">
        <f>IF(AF$21="","",SUM($C$44:AF44)+SUM($C$51:AF51)+SUM($C$53:AF53)+SUM($C$54:AF54))</f>
        <v>#N/A</v>
      </c>
      <c r="AG55" s="58" t="e">
        <f>IF(AG$21="","",SUM($C$44:AG44)+SUM($C$51:AG51)+SUM($C$53:AG53)+SUM($C$54:AG54))</f>
        <v>#N/A</v>
      </c>
      <c r="AH55" s="58" t="e">
        <f>IF(AH$21="","",SUM($C$44:AH44)+SUM($C$51:AH51)+SUM($C$53:AH53)+SUM($C$54:AH54))</f>
        <v>#N/A</v>
      </c>
      <c r="AI55" s="58" t="e">
        <f>IF(AI$21="","",SUM($C$44:AI44)+SUM($C$51:AI51)+SUM($C$53:AI53)+SUM($C$54:AI54))</f>
        <v>#N/A</v>
      </c>
      <c r="AJ55" s="58" t="e">
        <f>IF(AJ$21="","",SUM($C$44:AJ44)+SUM($C$51:AJ51)+SUM($C$53:AJ53)+SUM($C$54:AJ54))</f>
        <v>#N/A</v>
      </c>
      <c r="AK55" s="58" t="e">
        <f>IF(AK$21="","",SUM($C$44:AK44)+SUM($C$51:AK51)+SUM($C$53:AK53)+SUM($C$54:AK54))</f>
        <v>#N/A</v>
      </c>
      <c r="AL55" s="58" t="e">
        <f>IF(AL$21="","",SUM($C$44:AL44)+SUM($C$51:AL51)+SUM($C$53:AL53)+SUM($C$54:AL54))</f>
        <v>#N/A</v>
      </c>
      <c r="AM55" s="58" t="e">
        <f>IF(AM$21="","",SUM($C$44:AM44)+SUM($C$51:AM51)+SUM($C$53:AM53)+SUM($C$54:AM54))</f>
        <v>#N/A</v>
      </c>
      <c r="AN55" s="58" t="e">
        <f>IF(AN$21="","",SUM($C$44:AN44)+SUM($C$51:AN51)+SUM($C$53:AN53)+SUM($C$54:AN54))</f>
        <v>#N/A</v>
      </c>
      <c r="AO55" s="58" t="e">
        <f>IF(AO$21="","",SUM($C$44:AO44)+SUM($C$51:AO51)+SUM($C$53:AO53)+SUM($C$54:AO54))</f>
        <v>#N/A</v>
      </c>
      <c r="AP55" s="58" t="e">
        <f>IF(AP$21="","",SUM($C$44:AP44)+SUM($C$51:AP51)+SUM($C$53:AP53)+SUM($C$54:AP54))</f>
        <v>#N/A</v>
      </c>
      <c r="AQ55" s="58" t="e">
        <f>IF(AQ$21="","",SUM($C$44:AQ44)+SUM($C$51:AQ51)+SUM($C$53:AQ53)+SUM($C$54:AQ54))</f>
        <v>#N/A</v>
      </c>
      <c r="AR55" s="58" t="e">
        <f>IF(AR$21="","",SUM($C$44:AR44)+SUM($C$51:AR51)+SUM($C$53:AR53)+SUM($C$54:AR54))</f>
        <v>#N/A</v>
      </c>
      <c r="AS55" s="58" t="e">
        <f>IF(AS$21="","",SUM($C$44:AS44)+SUM($C$51:AS51)+SUM($C$53:AS53)+SUM($C$54:AS54))</f>
        <v>#N/A</v>
      </c>
      <c r="AT55" s="58" t="e">
        <f>IF(AT$21="","",SUM($C$44:AT44)+SUM($C$51:AT51)+SUM($C$53:AT53)+SUM($C$54:AT54))</f>
        <v>#N/A</v>
      </c>
      <c r="AU55" s="58" t="e">
        <f>IF(AU$21="","",SUM($C$44:AU44)+SUM($C$51:AU51)+SUM($C$53:AU53)+SUM($C$54:AU54))</f>
        <v>#N/A</v>
      </c>
      <c r="AV55" s="58" t="e">
        <f>IF(AV$21="","",SUM($C$44:AV44)+SUM($C$51:AV51)+SUM($C$53:AV53)+SUM($C$54:AV54))</f>
        <v>#N/A</v>
      </c>
      <c r="AW55" s="58" t="e">
        <f>IF(AW$21="","",SUM($C$44:AW44)+SUM($C$51:AW51)+SUM($C$53:AW53)+SUM($C$54:AW54))</f>
        <v>#N/A</v>
      </c>
      <c r="AX55" s="58" t="e">
        <f>IF(AX$21="","",SUM($C$44:AX44)+SUM($C$51:AX51)+SUM($C$53:AX53)+SUM($C$54:AX54))</f>
        <v>#N/A</v>
      </c>
      <c r="AY55" s="58" t="e">
        <f>IF(AY$21="","",SUM($C$44:AY44)+SUM($C$51:AY51)+SUM($C$53:AY53)+SUM($C$54:AY54))</f>
        <v>#N/A</v>
      </c>
    </row>
    <row r="56" spans="1:51">
      <c r="A56" s="79"/>
      <c r="C56" s="80"/>
    </row>
    <row r="57" spans="1:51" hidden="1">
      <c r="A57" s="79"/>
    </row>
    <row r="58" spans="1:51" hidden="1">
      <c r="A58" s="79"/>
    </row>
    <row r="59" spans="1:51" hidden="1">
      <c r="A59" s="78"/>
    </row>
    <row r="60" spans="1:51" hidden="1">
      <c r="A60" s="78"/>
    </row>
    <row r="61" spans="1:51" hidden="1">
      <c r="A61" s="78"/>
    </row>
    <row r="62" spans="1:51" hidden="1">
      <c r="A62" s="81"/>
    </row>
  </sheetData>
  <sheetProtection algorithmName="SHA-512" hashValue="zYD6wYFrQCPOtp21jtF0VjekA9z+GOQmdnTwEO0pKTHa3mt7uL/Lwjn4TvX5kH0kopvxanzgei9qZ/Rvg1/Dzg==" saltValue="yYhkIyHsmASS7fMMKI535A==" spinCount="100000" sheet="1" objects="1" scenarios="1"/>
  <mergeCells count="4">
    <mergeCell ref="D3:D5"/>
    <mergeCell ref="E3:J3"/>
    <mergeCell ref="E4:J4"/>
    <mergeCell ref="E5:J5"/>
  </mergeCells>
  <conditionalFormatting sqref="C55:AY55">
    <cfRule type="cellIs" dxfId="1" priority="1" operator="lessThan">
      <formula>0</formula>
    </cfRule>
    <cfRule type="cellIs" dxfId="0" priority="2" operator="lessThan">
      <formula>0</formula>
    </cfRule>
  </conditionalFormatting>
  <dataValidations count="4">
    <dataValidation allowBlank="1" showInputMessage="1" showErrorMessage="1" promptTitle="Hinweis" prompt="Ein abweichender Wert für den WACC kann eingetragen werden. Dieser ist in der Vorhabensbeschreibung ausführlich zu begründen. " sqref="B14"/>
    <dataValidation allowBlank="1" showInputMessage="1" showErrorMessage="1" promptTitle="Hinweis" prompt="Ein abweichender Wert für den WACC-Altanlagen kann eingetragen werden. Dieser ist in der Vorhabensbeschreibung ausführlich zu begründen. " sqref="B15"/>
    <dataValidation allowBlank="1" showInputMessage="1" showErrorMessage="1" promptTitle="Hinweis" prompt="nicht zutreffend = 0 / bei unbefristetem Weiterbetrieb der Altanlagen (ohne Neuinvestition) ist ein belibiges Jahr nach Ende des letzten Betrachtungsjahres zu wählen! " sqref="B12"/>
    <dataValidation allowBlank="1" showInputMessage="1" showErrorMessage="1" promptTitle="Hinweis" prompt="für Anlagevermögen mit abweichenden Abschreibungsfristen (z.B. Gebäude, Grundstücke ...)_x000a_" sqref="C32"/>
  </dataValidations>
  <pageMargins left="0.7" right="0.7" top="0.78740157499999996" bottom="0.78740157499999996" header="0.3" footer="0.3"/>
  <pageSetup paperSize="9" scale="54" orientation="portrait"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D12" sqref="D12"/>
    </sheetView>
  </sheetViews>
  <sheetFormatPr baseColWidth="10" defaultColWidth="0" defaultRowHeight="15" zeroHeight="1"/>
  <cols>
    <col min="1" max="1" width="60.7109375" style="23" customWidth="1"/>
    <col min="2" max="3" width="15.7109375" style="23" customWidth="1"/>
    <col min="4" max="10" width="11.42578125" style="23" customWidth="1"/>
    <col min="11" max="11" width="2.7109375" style="23" customWidth="1"/>
    <col min="12" max="16384" width="11.42578125" style="23" hidden="1"/>
  </cols>
  <sheetData>
    <row r="1" spans="1:10" ht="30" customHeight="1">
      <c r="A1" s="19" t="s">
        <v>32</v>
      </c>
      <c r="B1" s="20"/>
      <c r="C1" s="20"/>
      <c r="D1" s="20"/>
      <c r="E1" s="21"/>
      <c r="F1" s="21"/>
      <c r="G1" s="21"/>
      <c r="H1" s="21"/>
      <c r="I1" s="21"/>
      <c r="J1" s="21"/>
    </row>
    <row r="2" spans="1:10" ht="15" customHeight="1"/>
    <row r="3" spans="1:10">
      <c r="A3" s="24">
        <f>Deckblatt!B4</f>
        <v>0</v>
      </c>
      <c r="B3" s="22"/>
      <c r="C3" s="22"/>
      <c r="D3" s="150" t="s">
        <v>2</v>
      </c>
      <c r="E3" s="145" t="s">
        <v>1</v>
      </c>
      <c r="F3" s="145"/>
      <c r="G3" s="145"/>
      <c r="H3" s="145"/>
      <c r="I3" s="145"/>
      <c r="J3" s="145"/>
    </row>
    <row r="4" spans="1:10">
      <c r="A4" s="24">
        <f>Deckblatt!B5</f>
        <v>0</v>
      </c>
      <c r="B4" s="22"/>
      <c r="C4" s="22"/>
      <c r="D4" s="150"/>
      <c r="E4" s="146" t="s">
        <v>3</v>
      </c>
      <c r="F4" s="146"/>
      <c r="G4" s="146"/>
      <c r="H4" s="146"/>
      <c r="I4" s="146"/>
      <c r="J4" s="146"/>
    </row>
    <row r="5" spans="1:10">
      <c r="A5" s="25">
        <f>Deckblatt!B6</f>
        <v>0</v>
      </c>
      <c r="B5" s="22"/>
      <c r="C5" s="22"/>
      <c r="D5" s="150"/>
      <c r="E5" s="147" t="s">
        <v>4</v>
      </c>
      <c r="F5" s="147"/>
      <c r="G5" s="147"/>
      <c r="H5" s="147"/>
      <c r="I5" s="147"/>
      <c r="J5" s="147"/>
    </row>
    <row r="6" spans="1:10">
      <c r="A6" s="26" t="e">
        <f>VLOOKUP(Deckblatt!G7,Deckblatt!J11:O17,2,TRUE)</f>
        <v>#N/A</v>
      </c>
      <c r="B6" s="22"/>
      <c r="C6" s="22"/>
    </row>
    <row r="7" spans="1:10"/>
    <row r="8" spans="1:10">
      <c r="A8" s="27" t="s">
        <v>33</v>
      </c>
      <c r="B8" s="90"/>
      <c r="C8" s="90"/>
      <c r="D8" s="90"/>
      <c r="E8" s="90"/>
      <c r="F8" s="90"/>
      <c r="G8" s="90"/>
      <c r="H8" s="90"/>
      <c r="I8" s="90"/>
      <c r="J8" s="90"/>
    </row>
    <row r="9" spans="1:10"/>
    <row r="10" spans="1:10">
      <c r="B10" s="91" t="s">
        <v>34</v>
      </c>
    </row>
    <row r="11" spans="1:10">
      <c r="A11" s="92" t="s">
        <v>74</v>
      </c>
      <c r="B11" s="93" t="e">
        <f ca="1">'Tatsächliches Szenario'!B52</f>
        <v>#N/A</v>
      </c>
    </row>
    <row r="12" spans="1:10">
      <c r="A12" s="92" t="s">
        <v>22</v>
      </c>
      <c r="B12" s="93" t="e">
        <f ca="1">IF('Kontrafaktisches Szenario'!B47&lt;0,0,'Kontrafaktisches Szenario'!B47)</f>
        <v>#N/A</v>
      </c>
      <c r="C12" s="39"/>
    </row>
    <row r="13" spans="1:10">
      <c r="A13" s="91" t="s">
        <v>85</v>
      </c>
      <c r="B13" s="51" t="e">
        <f ca="1">B12-B11</f>
        <v>#N/A</v>
      </c>
    </row>
    <row r="14" spans="1:10">
      <c r="A14" s="30" t="s">
        <v>53</v>
      </c>
      <c r="B14" s="58" t="e">
        <f ca="1">'Tatsächliches Szenario'!B63</f>
        <v>#N/A</v>
      </c>
    </row>
    <row r="15" spans="1:10">
      <c r="A15" s="82" t="s">
        <v>48</v>
      </c>
      <c r="B15" s="94">
        <f>Deckblatt!G8</f>
        <v>0</v>
      </c>
      <c r="C15" s="74"/>
    </row>
    <row r="16" spans="1:10">
      <c r="A16" s="91" t="s">
        <v>43</v>
      </c>
      <c r="B16" s="73" t="e">
        <f ca="1">MIN((B13),(B15*B28-B14))</f>
        <v>#N/A</v>
      </c>
    </row>
    <row r="17" spans="1:10"/>
    <row r="18" spans="1:10"/>
    <row r="19" spans="1:10">
      <c r="A19" s="27" t="s">
        <v>35</v>
      </c>
      <c r="B19" s="90"/>
      <c r="C19" s="90"/>
      <c r="D19" s="90"/>
      <c r="E19" s="90"/>
      <c r="F19" s="90"/>
      <c r="G19" s="90"/>
      <c r="H19" s="90"/>
      <c r="I19" s="90"/>
      <c r="J19" s="90"/>
    </row>
    <row r="20" spans="1:10"/>
    <row r="21" spans="1:10" ht="30">
      <c r="B21" s="95" t="s">
        <v>80</v>
      </c>
      <c r="C21" s="95" t="s">
        <v>44</v>
      </c>
    </row>
    <row r="22" spans="1:10">
      <c r="A22" s="92" t="s">
        <v>36</v>
      </c>
      <c r="B22" s="93" t="e">
        <f ca="1">'Tatsächliches Szenario'!B38</f>
        <v>#N/A</v>
      </c>
      <c r="C22" s="93" t="e">
        <f ca="1">'Kontrafaktisches Szenario'!B34</f>
        <v>#N/A</v>
      </c>
    </row>
    <row r="23" spans="1:10">
      <c r="A23" s="92" t="s">
        <v>37</v>
      </c>
      <c r="B23" s="93" t="e">
        <f ca="1">'Tatsächliches Szenario'!B46</f>
        <v>#N/A</v>
      </c>
      <c r="C23" s="93" t="e">
        <f ca="1">'Kontrafaktisches Szenario'!B41</f>
        <v>#N/A</v>
      </c>
    </row>
    <row r="24" spans="1:10">
      <c r="A24" s="92" t="s">
        <v>38</v>
      </c>
      <c r="B24" s="93" t="e">
        <f ca="1">'Tatsächliches Szenario'!B49</f>
        <v>#N/A</v>
      </c>
      <c r="C24" s="93" t="e">
        <f ca="1">'Kontrafaktisches Szenario'!B44</f>
        <v>#N/A</v>
      </c>
    </row>
    <row r="25" spans="1:10">
      <c r="A25" s="96" t="s">
        <v>93</v>
      </c>
      <c r="B25" s="97" t="e">
        <f>MIN('Tatsächliches Szenario'!C62:AY62)</f>
        <v>#N/A</v>
      </c>
      <c r="C25" s="98"/>
    </row>
    <row r="26" spans="1:10">
      <c r="A26" s="96" t="s">
        <v>94</v>
      </c>
      <c r="B26" s="99" t="e">
        <f ca="1">IF(B16&gt;(-B25),"Ja","Nein")</f>
        <v>#N/A</v>
      </c>
      <c r="C26" s="98"/>
    </row>
    <row r="27" spans="1:10">
      <c r="A27" s="92" t="s">
        <v>39</v>
      </c>
      <c r="B27" s="100" t="e">
        <f ca="1">'Tatsächliches Szenario'!B15</f>
        <v>#N/A</v>
      </c>
    </row>
    <row r="28" spans="1:10">
      <c r="A28" s="101" t="s">
        <v>42</v>
      </c>
      <c r="B28" s="102" t="e">
        <f ca="1">'Tatsächliches Szenario'!B39</f>
        <v>#N/A</v>
      </c>
      <c r="D28" s="80"/>
    </row>
    <row r="29" spans="1:10">
      <c r="A29" s="103" t="s">
        <v>104</v>
      </c>
      <c r="B29" s="100" t="e">
        <f ca="1">B13/B28</f>
        <v>#N/A</v>
      </c>
    </row>
    <row r="30" spans="1:10"/>
    <row r="31" spans="1:10" hidden="1">
      <c r="B31" s="104"/>
    </row>
    <row r="32" spans="1:10" hidden="1"/>
    <row r="33" spans="1:2" hidden="1">
      <c r="A33" s="84"/>
      <c r="B33" s="105"/>
    </row>
  </sheetData>
  <sheetProtection algorithmName="SHA-512" hashValue="DyLLav9Pc3i1ewFsmr0npfoMu6m23TabVNb1+cHSiGOLIndUPv8YvCBC6t+7R7pkNCwzYIsIBBUQ5Fh5zn+c1A==" saltValue="gu+fGnX1dHFwvLhZ9R4zPg==" spinCount="100000" sheet="1" objects="1" scenarios="1"/>
  <mergeCells count="4">
    <mergeCell ref="E3:J3"/>
    <mergeCell ref="E4:J4"/>
    <mergeCell ref="E5:J5"/>
    <mergeCell ref="D3:D5"/>
  </mergeCells>
  <dataValidations disablePrompts="1" count="1">
    <dataValidation allowBlank="1" showInputMessage="1" showErrorMessage="1" promptTitle="Hinweis" prompt="Bei einem Kapitalwert kleiner Null entfällt das kontrafaktische Szenario, der Wert Null wird angenommen." sqref="B12"/>
  </dataValidation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071F858F499B642B9867CD4E0D508D2" ma:contentTypeVersion="1" ma:contentTypeDescription="Ein neues Dokument erstellen." ma:contentTypeScope="" ma:versionID="9fa02a84de19215b80249fb342d7c841">
  <xsd:schema xmlns:xsd="http://www.w3.org/2001/XMLSchema" xmlns:xs="http://www.w3.org/2001/XMLSchema" xmlns:p="http://schemas.microsoft.com/office/2006/metadata/properties" xmlns:ns2="a41d8d41-5d92-4712-9949-0a43d92f6cc1" targetNamespace="http://schemas.microsoft.com/office/2006/metadata/properties" ma:root="true" ma:fieldsID="d21427c7468ac573568f0db4245d7c9c" ns2:_="">
    <xsd:import namespace="a41d8d41-5d92-4712-9949-0a43d92f6cc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d8d41-5d92-4712-9949-0a43d92f6cc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669048-2392-498B-BF40-21FDB21B18F0}">
  <ds:schemaRefs>
    <ds:schemaRef ds:uri="http://schemas.microsoft.com/sharepoint/v3/contenttype/forms"/>
  </ds:schemaRefs>
</ds:datastoreItem>
</file>

<file path=customXml/itemProps2.xml><?xml version="1.0" encoding="utf-8"?>
<ds:datastoreItem xmlns:ds="http://schemas.openxmlformats.org/officeDocument/2006/customXml" ds:itemID="{CC404EA4-BF83-4D79-814B-AE3CAD69C01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41d8d41-5d92-4712-9949-0a43d92f6cc1"/>
    <ds:schemaRef ds:uri="http://www.w3.org/XML/1998/namespace"/>
  </ds:schemaRefs>
</ds:datastoreItem>
</file>

<file path=customXml/itemProps3.xml><?xml version="1.0" encoding="utf-8"?>
<ds:datastoreItem xmlns:ds="http://schemas.openxmlformats.org/officeDocument/2006/customXml" ds:itemID="{D9407081-6F0C-4C58-86DE-6B0A45B5A9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d8d41-5d92-4712-9949-0a43d92f6c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Deckblatt</vt:lpstr>
      <vt:lpstr>Tatsächliches Szenario</vt:lpstr>
      <vt:lpstr>Kontrafaktisches Szenario</vt:lpstr>
      <vt:lpstr>Zusammenfassung</vt:lpstr>
      <vt:lpstr>'Kontrafaktisches Szenario'!Druckbereich</vt:lpstr>
      <vt:lpstr>'Tatsächliches Szenario'!Druckbereich</vt:lpstr>
    </vt:vector>
  </TitlesOfParts>
  <Company>LfULG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 Anja - SMEKUL</dc:creator>
  <cp:lastModifiedBy>Frank, Anja - SMEKUL</cp:lastModifiedBy>
  <cp:lastPrinted>2023-09-19T14:04:11Z</cp:lastPrinted>
  <dcterms:created xsi:type="dcterms:W3CDTF">2023-09-13T11:05:38Z</dcterms:created>
  <dcterms:modified xsi:type="dcterms:W3CDTF">2023-12-06T13:27:42Z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0x0101004071F858F499B642B9867CD4E0D508D2</vt:lpwstr>
  </property>
</Properties>
</file>