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53222"/>
  <mc:AlternateContent xmlns:mc="http://schemas.openxmlformats.org/markup-compatibility/2006">
    <mc:Choice Requires="x15">
      <x15ac:absPath xmlns:x15ac="http://schemas.microsoft.com/office/spreadsheetml/2010/11/ac" url="G:\Daten\06_Förderung_Land+Bund\1_Landesförderung\RL EuK\Formulare_SAENA\"/>
    </mc:Choice>
  </mc:AlternateContent>
  <bookViews>
    <workbookView xWindow="0" yWindow="0" windowWidth="25200" windowHeight="12036" tabRatio="528"/>
  </bookViews>
  <sheets>
    <sheet name="Modernisierung Beleuchtung" sheetId="1" r:id="rId1"/>
    <sheet name="Wirtschaftlichkeit" sheetId="5" state="hidden" r:id="rId2"/>
  </sheets>
  <definedNames>
    <definedName name="_xlnm.Print_Area" localSheetId="0">'Modernisierung Beleuchtung'!$A$1:$H$47</definedName>
    <definedName name="_xlnm.Print_Area" localSheetId="1">Wirtschaftlichkeit!$A$1:$G$36</definedName>
    <definedName name="HTML_CodePage" hidden="1">1252</definedName>
    <definedName name="HTML_Control" hidden="1">{"'Provision'!$I$24"}</definedName>
    <definedName name="HTML_Description" hidden="1">""</definedName>
    <definedName name="HTML_Email" hidden="1">""</definedName>
    <definedName name="HTML_Header" hidden="1">"Provision"</definedName>
    <definedName name="HTML_LastUpdate" hidden="1">"02.01.00"</definedName>
    <definedName name="HTML_LineAfter" hidden="1">FALSE</definedName>
    <definedName name="HTML_LineBefore" hidden="1">FALSE</definedName>
    <definedName name="HTML_Name" hidden="1">"xxx"</definedName>
    <definedName name="HTML_OBDlg2" hidden="1">TRUE</definedName>
    <definedName name="HTML_OBDlg4" hidden="1">TRUE</definedName>
    <definedName name="HTML_OS" hidden="1">0</definedName>
    <definedName name="HTML_PathFile" hidden="1">"C:\Eigene Dateien\MeinHTML.htm"</definedName>
    <definedName name="HTML_Title" hidden="1">"wr4"</definedName>
    <definedName name="Invest">'Modernisierung Beleuchtung'!$H$18</definedName>
    <definedName name="Kapitalwert">'Modernisierung Beleuchtung'!#REF!</definedName>
    <definedName name="Sägep">'Modernisierung Beleuchtung'!$H$24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1" l="1"/>
  <c r="H27" i="1" l="1"/>
  <c r="D11" i="5" l="1"/>
  <c r="D17" i="5"/>
  <c r="H29" i="1"/>
  <c r="E29" i="5" l="1"/>
  <c r="E20" i="5" l="1"/>
  <c r="E23" i="5"/>
  <c r="E14" i="5"/>
  <c r="E26" i="5"/>
  <c r="E17" i="5"/>
  <c r="C4" i="5"/>
  <c r="C3" i="5"/>
  <c r="C2" i="5"/>
  <c r="E11" i="5" l="1"/>
  <c r="E31" i="5" s="1"/>
  <c r="H34" i="1" l="1"/>
  <c r="C32" i="5"/>
  <c r="D36" i="1" s="1"/>
</calcChain>
</file>

<file path=xl/comments1.xml><?xml version="1.0" encoding="utf-8"?>
<comments xmlns="http://schemas.openxmlformats.org/spreadsheetml/2006/main">
  <authors>
    <author>André Presser</author>
    <author>Hamann, Georg</author>
  </authors>
  <commentList>
    <comment ref="A18" authorId="0" shapeId="0">
      <text>
        <r>
          <rPr>
            <sz val="8"/>
            <color indexed="81"/>
            <rFont val="Segoe UI"/>
            <family val="2"/>
          </rPr>
          <t xml:space="preserve">· Sachausgaben,  Bau- und Installationsarbeiten
· Planungsleistungen (nach HOAI)in Höhe von
  max. 20 % der förderfähigen Sachausgaben
</t>
        </r>
        <r>
          <rPr>
            <sz val="10"/>
            <color indexed="81"/>
            <rFont val="Verdana"/>
            <family val="2"/>
          </rPr>
          <t xml:space="preserve">
</t>
        </r>
      </text>
    </comment>
    <comment ref="A20" authorId="1" shapeId="0">
      <text>
        <r>
          <rPr>
            <sz val="8"/>
            <color indexed="81"/>
            <rFont val="Segoe UI"/>
            <family val="2"/>
          </rPr>
          <t>Geben Sie hier bitte die Einsparung an Strom ein, welche ausschließlich aus der Erneuerung der Beleuchtungstechnik resultiert.</t>
        </r>
      </text>
    </comment>
    <comment ref="A22" authorId="1" shapeId="0">
      <text>
        <r>
          <rPr>
            <sz val="8"/>
            <color indexed="81"/>
            <rFont val="Segoe UI"/>
            <family val="2"/>
          </rPr>
          <t>Ist aus der letzten Stromabrechnung anzugeben.</t>
        </r>
      </text>
    </comment>
    <comment ref="A24" authorId="0" shapeId="0">
      <text>
        <r>
          <rPr>
            <sz val="8"/>
            <color indexed="81"/>
            <rFont val="Segoe UI"/>
            <family val="2"/>
          </rPr>
          <t xml:space="preserve">Falls Ihr Unternehmen einen Sächsischen Gewerbeenergiepass (SäGEP, nicht älter als 3 Jahre) besitzt oder ein Zertifikat nach DIN ISO 50001, werden (maximal) 10 % der förderfähigen Ausgaben als Bonuszuschlag zur Fördersumme addiert.
</t>
        </r>
      </text>
    </comment>
  </commentList>
</comments>
</file>

<file path=xl/comments2.xml><?xml version="1.0" encoding="utf-8"?>
<comments xmlns="http://schemas.openxmlformats.org/spreadsheetml/2006/main">
  <authors>
    <author>Hamann, Georg</author>
  </authors>
  <commentList>
    <comment ref="D7" authorId="0" shapeId="0">
      <text>
        <r>
          <rPr>
            <sz val="10"/>
            <color indexed="81"/>
            <rFont val="Verdana"/>
            <family val="2"/>
          </rPr>
          <t>Der Betrachtungszeitraum für neue Beleuchtungsanlagen ist auf 8 Jahre festgesetzt.</t>
        </r>
      </text>
    </comment>
  </commentList>
</comments>
</file>

<file path=xl/sharedStrings.xml><?xml version="1.0" encoding="utf-8"?>
<sst xmlns="http://schemas.openxmlformats.org/spreadsheetml/2006/main" count="57" uniqueCount="53">
  <si>
    <t>ja</t>
  </si>
  <si>
    <t>nein</t>
  </si>
  <si>
    <r>
      <t>Strompreis (netto) in ct./kWh</t>
    </r>
    <r>
      <rPr>
        <vertAlign val="subscript"/>
        <sz val="10"/>
        <color theme="1"/>
        <rFont val="Verdana"/>
        <family val="2"/>
      </rPr>
      <t>el</t>
    </r>
  </si>
  <si>
    <r>
      <t>Einsparung elektrischer Energie in kWh</t>
    </r>
    <r>
      <rPr>
        <vertAlign val="subscript"/>
        <sz val="10"/>
        <color theme="1"/>
        <rFont val="Verdana"/>
        <family val="2"/>
      </rPr>
      <t>el</t>
    </r>
    <r>
      <rPr>
        <sz val="10"/>
        <color theme="1"/>
        <rFont val="Verdana"/>
        <family val="2"/>
      </rPr>
      <t>/a</t>
    </r>
  </si>
  <si>
    <t>Energiekosteneinsparung in €/a</t>
  </si>
  <si>
    <t>Formular: SAE_10401</t>
  </si>
  <si>
    <t>Adresse</t>
  </si>
  <si>
    <t>Projekt</t>
  </si>
  <si>
    <t>Kalkulationszinsatz</t>
  </si>
  <si>
    <t xml:space="preserve">Betrachtungszeitraum </t>
  </si>
  <si>
    <t>Art der Zahlung</t>
  </si>
  <si>
    <t xml:space="preserve">Höhe der Zahlungen </t>
  </si>
  <si>
    <t>Barwertfaktor</t>
  </si>
  <si>
    <t>Barwert</t>
  </si>
  <si>
    <t>Ergebnis</t>
  </si>
  <si>
    <t>einml. Zahlungen</t>
  </si>
  <si>
    <t>Investition</t>
  </si>
  <si>
    <t>(abzgl. Förderung)</t>
  </si>
  <si>
    <t>Instandsetzungszahlungen</t>
  </si>
  <si>
    <t>(z.B. Reparaturen)</t>
  </si>
  <si>
    <t>Verbrauchsgebundene Zahlungen</t>
  </si>
  <si>
    <t>Strom</t>
  </si>
  <si>
    <t>Betriebsstoffzahlungen</t>
  </si>
  <si>
    <t>(z.B. Schmiermittel)</t>
  </si>
  <si>
    <t>Betriebsgebundene Zahlungen</t>
  </si>
  <si>
    <t>(z.B. Versicherung, Personal, Wartung)</t>
  </si>
  <si>
    <t xml:space="preserve">sonstige Zahlungen </t>
  </si>
  <si>
    <t>Einzahlungen</t>
  </si>
  <si>
    <t>(z.B. Energieverkäufe)</t>
  </si>
  <si>
    <t>Kapitalwert</t>
  </si>
  <si>
    <t>Antragsteller</t>
  </si>
  <si>
    <t>Jahre</t>
  </si>
  <si>
    <t>periodische Zahlungen (pro Jahr)</t>
  </si>
  <si>
    <t>Ort, Datum</t>
  </si>
  <si>
    <t>Unterschrift Antragsteller</t>
  </si>
  <si>
    <t>Antragsteller:</t>
  </si>
  <si>
    <t>Maßnahme:</t>
  </si>
  <si>
    <t>II.1.a Investitionsvorhaben zur Steigerung der Energieeffizienz</t>
  </si>
  <si>
    <t>in Fertigungs und Betriebsprozessen</t>
  </si>
  <si>
    <t>Handelt sich um einen Neubau?</t>
  </si>
  <si>
    <r>
      <t>mgl. Fördersumme (CO</t>
    </r>
    <r>
      <rPr>
        <vertAlign val="subscript"/>
        <sz val="10"/>
        <rFont val="Verdana"/>
        <family val="2"/>
      </rPr>
      <t>2</t>
    </r>
    <r>
      <rPr>
        <sz val="10"/>
        <rFont val="Verdana"/>
        <family val="2"/>
      </rPr>
      <t>-Minderung+ ggf. SäGEP oder ISO50001 Bonus)</t>
    </r>
  </si>
  <si>
    <t>Kapitalwert &gt;0</t>
  </si>
  <si>
    <t>Bedeutung Zellfarbe:</t>
  </si>
  <si>
    <t>wird automatisch ausgefüllt</t>
  </si>
  <si>
    <t>Eingabe erforderlich</t>
  </si>
  <si>
    <t xml:space="preserve">Investitionssumme in € </t>
  </si>
  <si>
    <r>
      <t>Faktor CO</t>
    </r>
    <r>
      <rPr>
        <vertAlign val="subscript"/>
        <sz val="10"/>
        <rFont val="Verdana"/>
        <family val="2"/>
      </rPr>
      <t>2e</t>
    </r>
    <r>
      <rPr>
        <sz val="10"/>
        <rFont val="Verdana"/>
        <family val="2"/>
      </rPr>
      <t xml:space="preserve"> in g/kWh</t>
    </r>
    <r>
      <rPr>
        <vertAlign val="subscript"/>
        <sz val="10"/>
        <rFont val="Verdana"/>
        <family val="2"/>
      </rPr>
      <t>el</t>
    </r>
  </si>
  <si>
    <r>
      <t>CO</t>
    </r>
    <r>
      <rPr>
        <vertAlign val="subscript"/>
        <sz val="10"/>
        <rFont val="Verdana"/>
        <family val="2"/>
      </rPr>
      <t>2</t>
    </r>
    <r>
      <rPr>
        <sz val="10"/>
        <rFont val="Verdana"/>
        <family val="2"/>
      </rPr>
      <t>-Minderung in t</t>
    </r>
    <r>
      <rPr>
        <vertAlign val="subscript"/>
        <sz val="10"/>
        <rFont val="Verdana"/>
        <family val="2"/>
      </rPr>
      <t>/a</t>
    </r>
  </si>
  <si>
    <t>Förderung von Innenraumbeleuchtungsanlagen (Umrüstung auf LED-Beleuchtung) nach RL Energie/2014</t>
  </si>
  <si>
    <r>
      <rPr>
        <b/>
        <sz val="10"/>
        <color theme="1"/>
        <rFont val="Verdana"/>
        <family val="2"/>
      </rPr>
      <t>Hinweis:</t>
    </r>
    <r>
      <rPr>
        <sz val="10"/>
        <color theme="1"/>
        <rFont val="Verdana"/>
        <family val="2"/>
      </rPr>
      <t xml:space="preserve"> Retrofit-Leuchtmittel sind nicht förderfähig.</t>
    </r>
  </si>
  <si>
    <t xml:space="preserve">Der Antragstellung geht eine lichttechnische Planung nach DIN EN 12464-1:2011-081 voraus, auf welcher der Nachweis der Energieeinsparung beruht. Weiterhin sind die technischen Regeln zur Beleuchtungsanforderung für Arbeitsstätten (ASR 3.4, zuletzt geändert GMBI 2014) einzuhalten. Es werden keine Retrofit-Leuchtmittel beantragt. Der Antragsteller versichert mit seiner Unterschrift die Richtigkeit und Vollständigkeit sowohl der vorstehenden als auch der in den Anlagen zum Antrag gemachten Angaben. Ferner versichert der Antragsteller mit seiner Unterschrift die Einhaltung der einschlägigen Normvorgaben und Rechtsvorschriften. Der Antragsteller hat auf Verlangen des Fördermittelgebers die lichttechnische Planung vorzulegen. </t>
  </si>
  <si>
    <t>Ist ein Sächsischer Gewerbeenergiepass (SäGEP) oder ein Energiemanagement nach ISO 50001 vorhanden?</t>
  </si>
  <si>
    <t>Formular: SAE_10502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</si>
</sst>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quot;_-;\-* #,##0.00\ &quot;€&quot;_-;_-* &quot;-&quot;??\ &quot;€&quot;_-;_-@_-"/>
    <numFmt numFmtId="164" formatCode="#,##0.00\ &quot;€&quot;"/>
    <numFmt numFmtId="165" formatCode="#,##0.00\ _€"/>
    <numFmt numFmtId="166" formatCode="* #,##0.00\ &quot;€&quot;_-;* \-#,##0.00\ &quot;€&quot;_-;* &quot;-&quot;??\ &quot;€&quot;_-;_-@_-"/>
    <numFmt numFmtId="167" formatCode="#,##0.00\ &quot;kWh/a&quot;"/>
    <numFmt numFmtId="168" formatCode="#,##0.00\ &quot;ct./kWh&quot;"/>
    <numFmt numFmtId="169" formatCode="#,##0\ &quot;€/a&quot;"/>
    <numFmt numFmtId="170" formatCode="#,##0.00_ &quot;g/kWhel&quot;"/>
    <numFmt numFmtId="171" formatCode="#,##0.0"/>
  </numFmts>
  <fonts count="30" x14ac:knownFonts="1">
    <font>
      <sz val="10"/>
      <color theme="1"/>
      <name val="Arial"/>
      <family val="2"/>
    </font>
    <font>
      <sz val="10"/>
      <name val="Verdana"/>
      <family val="2"/>
    </font>
    <font>
      <b/>
      <sz val="10"/>
      <name val="Verdana"/>
      <family val="2"/>
    </font>
    <font>
      <sz val="10"/>
      <color theme="1"/>
      <name val="Verdana"/>
      <family val="2"/>
    </font>
    <font>
      <b/>
      <sz val="10"/>
      <color theme="1"/>
      <name val="Verdana"/>
      <family val="2"/>
    </font>
    <font>
      <u/>
      <sz val="10"/>
      <color theme="10"/>
      <name val="Arial"/>
      <family val="2"/>
    </font>
    <font>
      <u/>
      <sz val="10"/>
      <color theme="10"/>
      <name val="Verdana"/>
      <family val="2"/>
    </font>
    <font>
      <sz val="10"/>
      <color theme="0"/>
      <name val="Verdana"/>
      <family val="2"/>
    </font>
    <font>
      <vertAlign val="subscript"/>
      <sz val="10"/>
      <name val="Verdana"/>
      <family val="2"/>
    </font>
    <font>
      <b/>
      <sz val="10"/>
      <color theme="0"/>
      <name val="Verdana"/>
      <family val="2"/>
    </font>
    <font>
      <sz val="10"/>
      <color indexed="81"/>
      <name val="Verdana"/>
      <family val="2"/>
    </font>
    <font>
      <sz val="10"/>
      <color rgb="FF000000"/>
      <name val="Verdana"/>
      <family val="2"/>
    </font>
    <font>
      <u/>
      <sz val="8"/>
      <color theme="10"/>
      <name val="Verdana"/>
      <family val="2"/>
    </font>
    <font>
      <sz val="8"/>
      <color theme="1"/>
      <name val="Verdana"/>
      <family val="2"/>
    </font>
    <font>
      <vertAlign val="subscript"/>
      <sz val="10"/>
      <color theme="1"/>
      <name val="Verdana"/>
      <family val="2"/>
    </font>
    <font>
      <b/>
      <u/>
      <sz val="22"/>
      <color rgb="FF077979"/>
      <name val="Verdana"/>
      <family val="2"/>
    </font>
    <font>
      <i/>
      <sz val="14"/>
      <color theme="1"/>
      <name val="Verdana"/>
      <family val="2"/>
    </font>
    <font>
      <sz val="15"/>
      <color theme="1"/>
      <name val="Verdana"/>
      <family val="2"/>
    </font>
    <font>
      <sz val="10"/>
      <color rgb="FFFF0000"/>
      <name val="Verdana"/>
      <family val="2"/>
    </font>
    <font>
      <sz val="10"/>
      <color theme="1"/>
      <name val="Arial"/>
      <family val="2"/>
    </font>
    <font>
      <sz val="16"/>
      <color theme="1"/>
      <name val="Verdana"/>
      <family val="2"/>
    </font>
    <font>
      <b/>
      <u/>
      <sz val="15.5"/>
      <name val="Verdana"/>
      <family val="2"/>
    </font>
    <font>
      <sz val="15.5"/>
      <name val="Verdana"/>
      <family val="2"/>
    </font>
    <font>
      <sz val="11"/>
      <name val="Verdana"/>
      <family val="2"/>
    </font>
    <font>
      <b/>
      <u/>
      <sz val="22"/>
      <name val="Verdana"/>
      <family val="2"/>
    </font>
    <font>
      <sz val="8"/>
      <name val="Verdana"/>
      <family val="2"/>
    </font>
    <font>
      <sz val="8"/>
      <color theme="1"/>
      <name val="Arial"/>
      <family val="2"/>
    </font>
    <font>
      <b/>
      <u/>
      <sz val="8"/>
      <color rgb="FF077979"/>
      <name val="Verdana"/>
      <family val="2"/>
    </font>
    <font>
      <sz val="8"/>
      <color rgb="FF000000"/>
      <name val="Verdana"/>
      <family val="2"/>
    </font>
    <font>
      <sz val="8"/>
      <color indexed="81"/>
      <name val="Segoe UI"/>
      <family val="2"/>
    </font>
  </fonts>
  <fills count="8">
    <fill>
      <patternFill patternType="none"/>
    </fill>
    <fill>
      <patternFill patternType="gray125"/>
    </fill>
    <fill>
      <patternFill patternType="solid">
        <fgColor theme="0" tint="-0.14999847407452621"/>
        <bgColor indexed="64"/>
      </patternFill>
    </fill>
    <fill>
      <patternFill patternType="solid">
        <fgColor rgb="FFF9F4CF"/>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s>
  <borders count="35">
    <border>
      <left/>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44" fontId="19" fillId="0" borderId="0" applyFont="0" applyFill="0" applyBorder="0" applyAlignment="0" applyProtection="0"/>
  </cellStyleXfs>
  <cellXfs count="224">
    <xf numFmtId="0" fontId="0" fillId="0" borderId="0" xfId="0"/>
    <xf numFmtId="0" fontId="1" fillId="0" borderId="0" xfId="0" applyFont="1" applyFill="1" applyBorder="1"/>
    <xf numFmtId="0" fontId="0" fillId="0" borderId="0" xfId="0" applyAlignment="1">
      <alignment wrapText="1"/>
    </xf>
    <xf numFmtId="0" fontId="3" fillId="0" borderId="0" xfId="0" applyFont="1"/>
    <xf numFmtId="0" fontId="3" fillId="0" borderId="0" xfId="0" applyFont="1" applyFill="1" applyBorder="1" applyAlignment="1"/>
    <xf numFmtId="4" fontId="2"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3" fontId="1" fillId="0" borderId="0" xfId="0" applyNumberFormat="1" applyFont="1" applyFill="1" applyBorder="1" applyAlignment="1">
      <alignment horizontal="center" vertical="center" wrapText="1"/>
    </xf>
    <xf numFmtId="4" fontId="1" fillId="0" borderId="0" xfId="0" applyNumberFormat="1" applyFont="1" applyFill="1" applyBorder="1" applyAlignment="1">
      <alignment horizontal="center" vertical="center"/>
    </xf>
    <xf numFmtId="0" fontId="1"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xf numFmtId="0" fontId="1" fillId="0" borderId="0" xfId="0" applyFont="1" applyFill="1" applyBorder="1" applyAlignment="1">
      <alignment vertical="center" wrapText="1"/>
    </xf>
    <xf numFmtId="0" fontId="2" fillId="0" borderId="0" xfId="0" applyFont="1" applyFill="1" applyBorder="1" applyAlignment="1">
      <alignment horizontal="left" vertical="center"/>
    </xf>
    <xf numFmtId="4" fontId="2" fillId="0" borderId="0" xfId="0" applyNumberFormat="1" applyFont="1" applyFill="1" applyBorder="1" applyAlignment="1">
      <alignment horizontal="center" vertical="center"/>
    </xf>
    <xf numFmtId="165" fontId="2" fillId="0" borderId="0"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11" fillId="0" borderId="0" xfId="0" applyFont="1" applyBorder="1" applyAlignment="1">
      <alignment vertical="center" wrapText="1"/>
    </xf>
    <xf numFmtId="166" fontId="2" fillId="0" borderId="0" xfId="0" applyNumberFormat="1" applyFont="1" applyFill="1" applyBorder="1" applyAlignment="1">
      <alignment horizontal="center" vertical="center"/>
    </xf>
    <xf numFmtId="0" fontId="12" fillId="0" borderId="0" xfId="1" applyFont="1" applyAlignment="1"/>
    <xf numFmtId="0" fontId="3" fillId="0" borderId="0" xfId="0" applyFont="1" applyFill="1"/>
    <xf numFmtId="0" fontId="7" fillId="0" borderId="0" xfId="0" applyFont="1" applyFill="1"/>
    <xf numFmtId="0" fontId="15" fillId="0" borderId="0" xfId="0" applyFont="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xf numFmtId="0" fontId="3" fillId="0" borderId="0" xfId="0" applyFont="1" applyAlignment="1">
      <alignment wrapText="1"/>
    </xf>
    <xf numFmtId="0" fontId="3" fillId="0" borderId="0" xfId="0" applyFont="1" applyBorder="1"/>
    <xf numFmtId="0" fontId="13" fillId="0" borderId="0" xfId="0" applyFont="1" applyBorder="1" applyAlignment="1">
      <alignment vertical="center" wrapText="1"/>
    </xf>
    <xf numFmtId="0" fontId="17" fillId="0" borderId="0" xfId="0" applyFont="1" applyBorder="1" applyAlignment="1">
      <alignment vertical="center" wrapText="1"/>
    </xf>
    <xf numFmtId="0" fontId="16" fillId="0" borderId="0" xfId="0" applyFont="1" applyBorder="1" applyAlignment="1">
      <alignment horizontal="center"/>
    </xf>
    <xf numFmtId="0" fontId="3" fillId="0" borderId="0" xfId="2" applyFont="1"/>
    <xf numFmtId="0" fontId="4" fillId="2" borderId="34" xfId="2" applyFont="1" applyFill="1" applyBorder="1"/>
    <xf numFmtId="0" fontId="3" fillId="2" borderId="4" xfId="2" applyFont="1" applyFill="1" applyBorder="1" applyAlignment="1">
      <alignment horizontal="center" wrapText="1"/>
    </xf>
    <xf numFmtId="0" fontId="3" fillId="0" borderId="0" xfId="2" applyFont="1" applyAlignment="1">
      <alignment wrapText="1"/>
    </xf>
    <xf numFmtId="0" fontId="3" fillId="2" borderId="30" xfId="2" applyFont="1" applyFill="1" applyBorder="1"/>
    <xf numFmtId="4" fontId="3" fillId="0" borderId="1" xfId="2" applyNumberFormat="1" applyFont="1" applyBorder="1"/>
    <xf numFmtId="0" fontId="13" fillId="2" borderId="31" xfId="2" applyFont="1" applyFill="1" applyBorder="1"/>
    <xf numFmtId="164" fontId="3" fillId="0" borderId="5" xfId="2" applyNumberFormat="1" applyFont="1" applyBorder="1"/>
    <xf numFmtId="0" fontId="3" fillId="2" borderId="32" xfId="2" applyFont="1" applyFill="1" applyBorder="1"/>
    <xf numFmtId="164" fontId="3" fillId="0" borderId="4" xfId="2" applyNumberFormat="1" applyFont="1" applyBorder="1"/>
    <xf numFmtId="164" fontId="3" fillId="0" borderId="1" xfId="2" applyNumberFormat="1" applyFont="1" applyBorder="1"/>
    <xf numFmtId="0" fontId="3" fillId="2" borderId="31" xfId="2" applyFont="1" applyFill="1" applyBorder="1"/>
    <xf numFmtId="0" fontId="4" fillId="2" borderId="31" xfId="2" applyFont="1" applyFill="1" applyBorder="1"/>
    <xf numFmtId="0" fontId="4" fillId="4" borderId="13" xfId="2" applyFont="1" applyFill="1" applyBorder="1"/>
    <xf numFmtId="164" fontId="4" fillId="4" borderId="9" xfId="2" applyNumberFormat="1" applyFont="1" applyFill="1" applyBorder="1"/>
    <xf numFmtId="0" fontId="3" fillId="0" borderId="14" xfId="2" applyFont="1" applyBorder="1"/>
    <xf numFmtId="164" fontId="3" fillId="0" borderId="0" xfId="2" applyNumberFormat="1" applyFont="1" applyFill="1" applyBorder="1"/>
    <xf numFmtId="164" fontId="3" fillId="0" borderId="7" xfId="2" applyNumberFormat="1" applyFont="1" applyFill="1" applyBorder="1"/>
    <xf numFmtId="164" fontId="3" fillId="0" borderId="14" xfId="2" applyNumberFormat="1" applyFont="1" applyFill="1" applyBorder="1"/>
    <xf numFmtId="0" fontId="3" fillId="0" borderId="0" xfId="2" applyFont="1" applyAlignment="1">
      <alignment horizontal="center"/>
    </xf>
    <xf numFmtId="0" fontId="3" fillId="0" borderId="0" xfId="2" applyFont="1" applyAlignment="1"/>
    <xf numFmtId="0" fontId="3" fillId="3" borderId="0" xfId="2" applyFont="1" applyFill="1" applyAlignment="1"/>
    <xf numFmtId="0" fontId="3" fillId="3" borderId="0" xfId="2" applyFont="1" applyFill="1" applyBorder="1" applyAlignment="1"/>
    <xf numFmtId="0" fontId="4" fillId="0" borderId="0" xfId="2" applyFont="1" applyFill="1" applyBorder="1"/>
    <xf numFmtId="0" fontId="3" fillId="0" borderId="0" xfId="2" applyFont="1" applyFill="1"/>
    <xf numFmtId="0" fontId="3" fillId="0" borderId="0" xfId="2" applyFont="1" applyFill="1" applyAlignment="1">
      <alignment wrapText="1"/>
    </xf>
    <xf numFmtId="0" fontId="3" fillId="5" borderId="22" xfId="2" applyFont="1" applyFill="1" applyBorder="1" applyAlignment="1"/>
    <xf numFmtId="0" fontId="3" fillId="5" borderId="18" xfId="2" applyFont="1" applyFill="1" applyBorder="1" applyAlignment="1"/>
    <xf numFmtId="0" fontId="3" fillId="2" borderId="8" xfId="2" applyFont="1" applyFill="1" applyBorder="1" applyAlignment="1">
      <alignment wrapText="1"/>
    </xf>
    <xf numFmtId="2" fontId="4" fillId="2" borderId="6" xfId="2" applyNumberFormat="1" applyFont="1" applyFill="1" applyBorder="1" applyAlignment="1">
      <alignment wrapText="1"/>
    </xf>
    <xf numFmtId="0" fontId="3" fillId="2" borderId="15" xfId="2" applyFont="1" applyFill="1" applyBorder="1" applyAlignment="1"/>
    <xf numFmtId="10" fontId="4" fillId="2" borderId="17" xfId="2" applyNumberFormat="1" applyFont="1" applyFill="1" applyBorder="1"/>
    <xf numFmtId="0" fontId="4" fillId="2" borderId="24" xfId="2" applyFont="1" applyFill="1" applyBorder="1"/>
    <xf numFmtId="0" fontId="3" fillId="2" borderId="33" xfId="2" applyFont="1" applyFill="1" applyBorder="1" applyAlignment="1">
      <alignment horizontal="center" wrapText="1"/>
    </xf>
    <xf numFmtId="0" fontId="3" fillId="2" borderId="32" xfId="2" applyFont="1" applyFill="1" applyBorder="1" applyAlignment="1">
      <alignment wrapText="1"/>
    </xf>
    <xf numFmtId="0" fontId="4" fillId="4" borderId="21" xfId="2" applyFont="1" applyFill="1" applyBorder="1"/>
    <xf numFmtId="44" fontId="3" fillId="0" borderId="0" xfId="4" applyFont="1"/>
    <xf numFmtId="0" fontId="20" fillId="0" borderId="0" xfId="0" applyFont="1"/>
    <xf numFmtId="0" fontId="1" fillId="0" borderId="0" xfId="0" applyFont="1" applyFill="1"/>
    <xf numFmtId="0" fontId="1" fillId="0" borderId="0" xfId="0" applyFont="1"/>
    <xf numFmtId="0" fontId="3" fillId="0" borderId="7" xfId="0" applyFont="1" applyBorder="1"/>
    <xf numFmtId="0" fontId="21" fillId="0" borderId="0" xfId="0" applyFont="1" applyBorder="1" applyAlignment="1">
      <alignment horizontal="left" vertical="center" wrapText="1"/>
    </xf>
    <xf numFmtId="0" fontId="22" fillId="0" borderId="0" xfId="0" applyFont="1" applyAlignment="1">
      <alignment vertical="center"/>
    </xf>
    <xf numFmtId="0" fontId="21" fillId="0" borderId="0" xfId="0" applyFont="1" applyBorder="1" applyAlignment="1">
      <alignment horizontal="center" vertical="center" wrapText="1"/>
    </xf>
    <xf numFmtId="0" fontId="22" fillId="0" borderId="0" xfId="0" applyFont="1"/>
    <xf numFmtId="0" fontId="23" fillId="0" borderId="0" xfId="0" applyFont="1" applyFill="1" applyBorder="1" applyAlignment="1">
      <alignmen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1" fillId="0" borderId="0" xfId="0" applyFont="1" applyBorder="1" applyAlignment="1">
      <alignment vertical="top" wrapText="1"/>
    </xf>
    <xf numFmtId="0" fontId="26" fillId="0" borderId="0" xfId="0" applyFont="1" applyAlignment="1">
      <alignment wrapText="1"/>
    </xf>
    <xf numFmtId="0" fontId="13" fillId="0" borderId="0" xfId="0" applyFont="1"/>
    <xf numFmtId="0" fontId="27" fillId="0" borderId="0" xfId="0" applyFont="1" applyBorder="1" applyAlignment="1">
      <alignment horizontal="center" vertical="center" wrapText="1"/>
    </xf>
    <xf numFmtId="0" fontId="13" fillId="0" borderId="0" xfId="0" applyFont="1" applyBorder="1"/>
    <xf numFmtId="0" fontId="13" fillId="0" borderId="0" xfId="0" applyFont="1" applyFill="1" applyBorder="1"/>
    <xf numFmtId="0" fontId="28" fillId="0" borderId="0" xfId="0"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Alignment="1">
      <alignment wrapText="1"/>
    </xf>
    <xf numFmtId="0" fontId="13" fillId="0" borderId="0" xfId="0" applyFont="1" applyBorder="1" applyAlignment="1">
      <alignment horizontal="left" vertical="top" wrapText="1"/>
    </xf>
    <xf numFmtId="0" fontId="21" fillId="0" borderId="0" xfId="0" applyFont="1" applyBorder="1" applyAlignment="1">
      <alignment vertical="top" wrapText="1"/>
    </xf>
    <xf numFmtId="0" fontId="13" fillId="0" borderId="0" xfId="0" applyFont="1" applyBorder="1" applyAlignment="1">
      <alignment horizontal="left" vertical="top" wrapText="1"/>
    </xf>
    <xf numFmtId="0" fontId="18" fillId="0" borderId="0" xfId="0" applyFont="1" applyProtection="1"/>
    <xf numFmtId="0" fontId="0" fillId="0" borderId="0" xfId="0" applyProtection="1"/>
    <xf numFmtId="0" fontId="1" fillId="6" borderId="10" xfId="0" applyFont="1" applyFill="1" applyBorder="1" applyProtection="1"/>
    <xf numFmtId="0" fontId="0" fillId="6" borderId="14" xfId="0" applyFill="1" applyBorder="1" applyProtection="1"/>
    <xf numFmtId="0" fontId="0" fillId="6" borderId="1" xfId="0" applyFill="1" applyBorder="1" applyProtection="1"/>
    <xf numFmtId="0" fontId="1" fillId="6" borderId="2" xfId="0" applyFont="1" applyFill="1" applyBorder="1" applyProtection="1"/>
    <xf numFmtId="0" fontId="0" fillId="6" borderId="0" xfId="0" applyFill="1" applyBorder="1" applyProtection="1"/>
    <xf numFmtId="0" fontId="0" fillId="6" borderId="5" xfId="0" applyFill="1" applyBorder="1" applyProtection="1"/>
    <xf numFmtId="0" fontId="0" fillId="6" borderId="7" xfId="0" applyFill="1" applyBorder="1" applyProtection="1"/>
    <xf numFmtId="0" fontId="0" fillId="6" borderId="4" xfId="0" applyFill="1" applyBorder="1" applyProtection="1"/>
    <xf numFmtId="0" fontId="3" fillId="0" borderId="0" xfId="0" applyFont="1" applyProtection="1"/>
    <xf numFmtId="0" fontId="3" fillId="6" borderId="14" xfId="0" applyFont="1" applyFill="1" applyBorder="1" applyProtection="1"/>
    <xf numFmtId="0" fontId="3" fillId="0" borderId="0" xfId="0" applyFont="1" applyBorder="1" applyProtection="1"/>
    <xf numFmtId="0" fontId="3" fillId="6" borderId="0" xfId="0" applyFont="1" applyFill="1" applyBorder="1" applyProtection="1"/>
    <xf numFmtId="0" fontId="3" fillId="6" borderId="2" xfId="0" applyFont="1" applyFill="1" applyBorder="1" applyProtection="1"/>
    <xf numFmtId="0" fontId="3" fillId="6" borderId="3" xfId="0" applyFont="1" applyFill="1" applyBorder="1" applyProtection="1"/>
    <xf numFmtId="0" fontId="3" fillId="6" borderId="7" xfId="0" applyFont="1" applyFill="1" applyBorder="1" applyProtection="1"/>
    <xf numFmtId="164" fontId="3" fillId="6" borderId="0" xfId="0" applyNumberFormat="1" applyFont="1" applyFill="1" applyBorder="1" applyProtection="1"/>
    <xf numFmtId="0" fontId="18" fillId="0" borderId="0" xfId="0" applyFont="1" applyFill="1" applyProtection="1"/>
    <xf numFmtId="0" fontId="1" fillId="0" borderId="0" xfId="0" applyFont="1" applyFill="1" applyProtection="1"/>
    <xf numFmtId="0" fontId="21" fillId="0" borderId="0" xfId="0" applyFont="1" applyBorder="1" applyAlignment="1" applyProtection="1">
      <alignment vertical="top" wrapText="1"/>
    </xf>
    <xf numFmtId="0" fontId="3" fillId="0" borderId="0" xfId="0" applyFont="1" applyFill="1" applyProtection="1"/>
    <xf numFmtId="0" fontId="3" fillId="0" borderId="0" xfId="0" applyFont="1" applyFill="1" applyBorder="1" applyAlignment="1" applyProtection="1">
      <alignment horizontal="left" wrapText="1"/>
    </xf>
    <xf numFmtId="0" fontId="1" fillId="0" borderId="0" xfId="0" applyFont="1" applyBorder="1" applyAlignment="1" applyProtection="1">
      <alignment horizontal="center" vertical="top" wrapText="1"/>
    </xf>
    <xf numFmtId="0" fontId="3" fillId="0" borderId="0" xfId="0" applyFont="1" applyFill="1" applyBorder="1" applyAlignment="1" applyProtection="1"/>
    <xf numFmtId="0" fontId="7" fillId="0" borderId="0" xfId="0" applyFont="1" applyFill="1" applyBorder="1" applyAlignment="1" applyProtection="1"/>
    <xf numFmtId="0" fontId="3" fillId="0" borderId="0" xfId="0" applyFont="1" applyFill="1" applyBorder="1" applyAlignment="1" applyProtection="1">
      <alignment horizontal="left" vertical="center" wrapText="1"/>
    </xf>
    <xf numFmtId="0" fontId="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0" fontId="1" fillId="0" borderId="0" xfId="1" applyFont="1" applyFill="1" applyBorder="1" applyAlignment="1" applyProtection="1">
      <alignment horizontal="left" vertical="center" wrapText="1"/>
    </xf>
    <xf numFmtId="0" fontId="7" fillId="0" borderId="0" xfId="0" applyFont="1" applyFill="1" applyProtection="1"/>
    <xf numFmtId="0" fontId="13" fillId="0" borderId="0" xfId="0" applyFont="1" applyAlignment="1" applyProtection="1">
      <alignment wrapText="1"/>
    </xf>
    <xf numFmtId="0" fontId="13" fillId="0" borderId="0" xfId="0" applyFont="1" applyBorder="1" applyProtection="1"/>
    <xf numFmtId="0" fontId="1"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4" fontId="2" fillId="0" borderId="0" xfId="0" applyNumberFormat="1" applyFont="1" applyFill="1" applyBorder="1" applyAlignment="1" applyProtection="1">
      <alignment horizontal="center" vertical="center"/>
    </xf>
    <xf numFmtId="166" fontId="2" fillId="0" borderId="0" xfId="0" applyNumberFormat="1"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xf>
    <xf numFmtId="0" fontId="17" fillId="0" borderId="0" xfId="0" applyFont="1" applyBorder="1" applyAlignment="1" applyProtection="1">
      <alignment vertical="center" wrapText="1"/>
    </xf>
    <xf numFmtId="0" fontId="7" fillId="0" borderId="0" xfId="0" applyFont="1" applyBorder="1" applyAlignment="1" applyProtection="1">
      <alignment vertical="top" wrapText="1"/>
    </xf>
    <xf numFmtId="0" fontId="1" fillId="0" borderId="0" xfId="0" applyFont="1" applyProtection="1"/>
    <xf numFmtId="0" fontId="1" fillId="6" borderId="0" xfId="0" applyFont="1" applyFill="1" applyProtection="1"/>
    <xf numFmtId="171" fontId="0" fillId="6" borderId="0" xfId="0" applyNumberFormat="1" applyFill="1" applyBorder="1" applyProtection="1"/>
    <xf numFmtId="0" fontId="0" fillId="0" borderId="0" xfId="0" applyFill="1" applyBorder="1" applyProtection="1"/>
    <xf numFmtId="0" fontId="25" fillId="7" borderId="0" xfId="0" applyFont="1" applyFill="1" applyProtection="1"/>
    <xf numFmtId="0" fontId="0" fillId="7" borderId="0" xfId="0" applyFill="1" applyProtection="1"/>
    <xf numFmtId="0" fontId="3" fillId="0" borderId="0" xfId="0" applyFont="1" applyFill="1" applyBorder="1" applyProtection="1"/>
    <xf numFmtId="0" fontId="0" fillId="7" borderId="0" xfId="0" applyFill="1" applyBorder="1" applyProtection="1"/>
    <xf numFmtId="0" fontId="0" fillId="0" borderId="0" xfId="0" applyFont="1" applyProtection="1"/>
    <xf numFmtId="0" fontId="3" fillId="0" borderId="0" xfId="0" applyFont="1" applyBorder="1" applyAlignment="1" applyProtection="1"/>
    <xf numFmtId="0" fontId="2" fillId="7" borderId="21" xfId="0" applyFont="1" applyFill="1" applyBorder="1" applyAlignment="1" applyProtection="1">
      <alignment horizontal="right" vertical="top" wrapText="1"/>
      <protection locked="0"/>
    </xf>
    <xf numFmtId="0" fontId="1" fillId="0" borderId="0" xfId="0" applyFont="1" applyFill="1" applyBorder="1" applyAlignment="1" applyProtection="1">
      <alignment horizontal="right" vertical="center"/>
    </xf>
    <xf numFmtId="164" fontId="2" fillId="7" borderId="21" xfId="0" applyNumberFormat="1" applyFont="1" applyFill="1" applyBorder="1" applyAlignment="1" applyProtection="1">
      <alignment horizontal="right" vertical="center"/>
      <protection locked="0"/>
    </xf>
    <xf numFmtId="167" fontId="2" fillId="7" borderId="21" xfId="0" applyNumberFormat="1" applyFont="1" applyFill="1" applyBorder="1" applyAlignment="1" applyProtection="1">
      <alignment horizontal="right" vertical="center"/>
      <protection locked="0"/>
    </xf>
    <xf numFmtId="0" fontId="1" fillId="0" borderId="0" xfId="0" applyFont="1" applyFill="1" applyAlignment="1" applyProtection="1">
      <alignment horizontal="right"/>
    </xf>
    <xf numFmtId="168" fontId="2" fillId="7" borderId="21" xfId="0" applyNumberFormat="1" applyFont="1" applyFill="1" applyBorder="1" applyAlignment="1" applyProtection="1">
      <alignment horizontal="right" vertical="center"/>
      <protection locked="0"/>
    </xf>
    <xf numFmtId="164" fontId="2" fillId="0" borderId="0" xfId="0" applyNumberFormat="1" applyFont="1" applyFill="1" applyBorder="1" applyAlignment="1" applyProtection="1">
      <alignment horizontal="right" vertical="center"/>
    </xf>
    <xf numFmtId="0" fontId="2" fillId="7" borderId="21" xfId="0" applyFont="1" applyFill="1" applyBorder="1" applyAlignment="1" applyProtection="1">
      <alignment horizontal="right" vertical="center"/>
      <protection locked="0"/>
    </xf>
    <xf numFmtId="170" fontId="1" fillId="0" borderId="21" xfId="0" applyNumberFormat="1" applyFont="1" applyFill="1" applyBorder="1" applyAlignment="1" applyProtection="1">
      <alignment horizontal="right" vertical="center"/>
    </xf>
    <xf numFmtId="2" fontId="1" fillId="6" borderId="21" xfId="0" applyNumberFormat="1" applyFont="1" applyFill="1" applyBorder="1" applyAlignment="1" applyProtection="1">
      <alignment horizontal="right" vertical="center"/>
    </xf>
    <xf numFmtId="0" fontId="3" fillId="0" borderId="0" xfId="0" applyFont="1" applyFill="1" applyBorder="1" applyAlignment="1" applyProtection="1">
      <alignment horizontal="right"/>
    </xf>
    <xf numFmtId="169" fontId="1" fillId="6" borderId="21" xfId="0" applyNumberFormat="1" applyFont="1" applyFill="1" applyBorder="1" applyAlignment="1" applyProtection="1">
      <alignment horizontal="right" vertical="center" wrapText="1"/>
    </xf>
    <xf numFmtId="166" fontId="2" fillId="0" borderId="0" xfId="0" applyNumberFormat="1" applyFont="1" applyFill="1" applyBorder="1" applyAlignment="1" applyProtection="1">
      <alignment horizontal="right" vertical="center"/>
    </xf>
    <xf numFmtId="4" fontId="2" fillId="0" borderId="0" xfId="0" applyNumberFormat="1" applyFont="1" applyFill="1" applyBorder="1" applyAlignment="1" applyProtection="1">
      <alignment horizontal="right" vertical="center"/>
    </xf>
    <xf numFmtId="164" fontId="1" fillId="6" borderId="21" xfId="0" applyNumberFormat="1" applyFont="1" applyFill="1" applyBorder="1" applyAlignment="1" applyProtection="1">
      <alignment horizontal="right" vertical="center"/>
    </xf>
    <xf numFmtId="164" fontId="1" fillId="0" borderId="0" xfId="0" applyNumberFormat="1" applyFont="1" applyFill="1" applyBorder="1" applyAlignment="1" applyProtection="1">
      <alignment horizontal="right" vertical="center"/>
    </xf>
    <xf numFmtId="0" fontId="13" fillId="0" borderId="10" xfId="0" applyFont="1" applyBorder="1" applyAlignment="1">
      <alignment horizontal="center" vertical="top" wrapText="1"/>
    </xf>
    <xf numFmtId="0" fontId="13" fillId="0" borderId="14" xfId="0" applyFont="1" applyBorder="1" applyAlignment="1">
      <alignment horizontal="center" vertical="top"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5" xfId="0" applyFont="1" applyBorder="1" applyAlignment="1">
      <alignment horizontal="center" vertical="top" wrapText="1"/>
    </xf>
    <xf numFmtId="0" fontId="13" fillId="0" borderId="3" xfId="0" applyFont="1" applyBorder="1" applyAlignment="1">
      <alignment horizontal="center" vertical="top" wrapText="1"/>
    </xf>
    <xf numFmtId="0" fontId="13" fillId="0" borderId="7" xfId="0" applyFont="1" applyBorder="1" applyAlignment="1">
      <alignment horizontal="center" vertical="top" wrapText="1"/>
    </xf>
    <xf numFmtId="0" fontId="13" fillId="0" borderId="4" xfId="0" applyFont="1" applyBorder="1" applyAlignment="1">
      <alignment horizontal="center" vertical="top" wrapText="1"/>
    </xf>
    <xf numFmtId="0" fontId="1" fillId="0" borderId="16" xfId="0" applyFont="1" applyFill="1" applyBorder="1" applyAlignment="1" applyProtection="1">
      <alignment horizontal="left" vertical="center" wrapText="1"/>
    </xf>
    <xf numFmtId="0" fontId="1" fillId="0" borderId="13"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21" fillId="0" borderId="0" xfId="0" applyFont="1" applyBorder="1" applyAlignment="1" applyProtection="1">
      <alignment horizontal="center" vertical="top" wrapText="1"/>
    </xf>
    <xf numFmtId="0" fontId="3" fillId="7" borderId="10" xfId="0" applyFont="1" applyFill="1" applyBorder="1" applyAlignment="1" applyProtection="1">
      <alignment horizontal="left"/>
      <protection locked="0"/>
    </xf>
    <xf numFmtId="0" fontId="3" fillId="7" borderId="14" xfId="0" applyFont="1" applyFill="1" applyBorder="1" applyAlignment="1" applyProtection="1">
      <alignment horizontal="left"/>
      <protection locked="0"/>
    </xf>
    <xf numFmtId="0" fontId="3" fillId="7" borderId="1" xfId="0" applyFont="1" applyFill="1" applyBorder="1" applyAlignment="1" applyProtection="1">
      <alignment horizontal="left"/>
      <protection locked="0"/>
    </xf>
    <xf numFmtId="0" fontId="3" fillId="7" borderId="2" xfId="0" applyFont="1" applyFill="1" applyBorder="1" applyAlignment="1" applyProtection="1">
      <alignment horizontal="left"/>
      <protection locked="0"/>
    </xf>
    <xf numFmtId="0" fontId="3" fillId="7" borderId="0"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3" fillId="7" borderId="3" xfId="0" applyFont="1" applyFill="1" applyBorder="1" applyAlignment="1" applyProtection="1">
      <alignment horizontal="left"/>
      <protection locked="0"/>
    </xf>
    <xf numFmtId="0" fontId="3" fillId="7" borderId="7"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 fillId="0" borderId="16" xfId="0" applyFont="1" applyBorder="1" applyAlignment="1" applyProtection="1">
      <alignment horizontal="left" vertical="top" wrapText="1"/>
    </xf>
    <xf numFmtId="0" fontId="1" fillId="0" borderId="13"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3" fillId="0" borderId="16"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16" xfId="0" applyFont="1" applyFill="1" applyBorder="1" applyAlignment="1" applyProtection="1">
      <alignment horizontal="left" vertical="center"/>
    </xf>
    <xf numFmtId="0" fontId="3" fillId="0" borderId="13"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1" fillId="0" borderId="16" xfId="1" applyFont="1" applyFill="1" applyBorder="1" applyAlignment="1" applyProtection="1">
      <alignment horizontal="left" vertical="center" wrapText="1"/>
    </xf>
    <xf numFmtId="0" fontId="1" fillId="0" borderId="13" xfId="1" applyFont="1" applyFill="1" applyBorder="1" applyAlignment="1" applyProtection="1">
      <alignment horizontal="left" vertical="center" wrapText="1"/>
    </xf>
    <xf numFmtId="0" fontId="1" fillId="0" borderId="9" xfId="1" applyFont="1" applyFill="1" applyBorder="1" applyAlignment="1" applyProtection="1">
      <alignment horizontal="left" vertical="center" wrapText="1"/>
    </xf>
    <xf numFmtId="4" fontId="2" fillId="0" borderId="16" xfId="0" applyNumberFormat="1" applyFont="1" applyFill="1" applyBorder="1" applyAlignment="1" applyProtection="1">
      <alignment horizontal="center" vertical="center" wrapText="1"/>
    </xf>
    <xf numFmtId="4" fontId="2" fillId="0" borderId="13" xfId="0" applyNumberFormat="1" applyFont="1" applyFill="1" applyBorder="1" applyAlignment="1" applyProtection="1">
      <alignment horizontal="center" vertical="center" wrapText="1"/>
    </xf>
    <xf numFmtId="4" fontId="2" fillId="0" borderId="9" xfId="0" applyNumberFormat="1" applyFont="1" applyFill="1" applyBorder="1" applyAlignment="1" applyProtection="1">
      <alignment horizontal="center" vertical="center" wrapText="1"/>
    </xf>
    <xf numFmtId="0" fontId="13" fillId="0" borderId="28" xfId="2" applyFont="1" applyBorder="1" applyAlignment="1">
      <alignment horizontal="center" vertical="center" textRotation="90"/>
    </xf>
    <xf numFmtId="0" fontId="13" fillId="0" borderId="22" xfId="2" applyFont="1" applyBorder="1" applyAlignment="1">
      <alignment horizontal="center" vertical="center" textRotation="90"/>
    </xf>
    <xf numFmtId="0" fontId="13" fillId="0" borderId="18" xfId="2" applyFont="1" applyBorder="1" applyAlignment="1">
      <alignment horizontal="center" vertical="center" textRotation="90"/>
    </xf>
    <xf numFmtId="0" fontId="3" fillId="0" borderId="11" xfId="2" applyFont="1" applyBorder="1" applyAlignment="1">
      <alignment horizontal="left"/>
    </xf>
    <xf numFmtId="0" fontId="3" fillId="0" borderId="19" xfId="2" applyFont="1" applyBorder="1" applyAlignment="1">
      <alignment horizontal="left"/>
    </xf>
    <xf numFmtId="0" fontId="3" fillId="0" borderId="23" xfId="2" applyFont="1" applyBorder="1" applyAlignment="1">
      <alignment horizontal="left"/>
    </xf>
    <xf numFmtId="0" fontId="3" fillId="0" borderId="12" xfId="2" applyFont="1" applyBorder="1" applyAlignment="1">
      <alignment horizontal="left"/>
    </xf>
    <xf numFmtId="0" fontId="3" fillId="0" borderId="26" xfId="2" applyFont="1" applyBorder="1" applyAlignment="1">
      <alignment horizontal="left"/>
    </xf>
    <xf numFmtId="0" fontId="3" fillId="0" borderId="29" xfId="2" applyFont="1" applyBorder="1" applyAlignment="1">
      <alignment horizontal="left"/>
    </xf>
    <xf numFmtId="2" fontId="3" fillId="0" borderId="3" xfId="2" applyNumberFormat="1" applyFont="1" applyBorder="1" applyAlignment="1">
      <alignment horizontal="left" vertical="center" wrapText="1"/>
    </xf>
    <xf numFmtId="2" fontId="3" fillId="0" borderId="7" xfId="2" applyNumberFormat="1" applyFont="1" applyBorder="1" applyAlignment="1">
      <alignment horizontal="left" vertical="center" wrapText="1"/>
    </xf>
    <xf numFmtId="2" fontId="3" fillId="0" borderId="4" xfId="2" applyNumberFormat="1" applyFont="1" applyBorder="1" applyAlignment="1">
      <alignment horizontal="left" vertical="center" wrapText="1"/>
    </xf>
    <xf numFmtId="0" fontId="13" fillId="0" borderId="28" xfId="2" applyFont="1" applyBorder="1" applyAlignment="1">
      <alignment horizontal="center" vertical="center" textRotation="90" wrapText="1"/>
    </xf>
    <xf numFmtId="0" fontId="13" fillId="0" borderId="22" xfId="2" applyFont="1" applyBorder="1" applyAlignment="1">
      <alignment horizontal="center" vertical="center" textRotation="90" wrapText="1"/>
    </xf>
    <xf numFmtId="0" fontId="13" fillId="0" borderId="18" xfId="2" applyFont="1" applyBorder="1" applyAlignment="1">
      <alignment horizontal="center" vertical="center" textRotation="90" wrapText="1"/>
    </xf>
    <xf numFmtId="0" fontId="3" fillId="0" borderId="10"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2" borderId="14" xfId="0" applyFont="1" applyFill="1" applyBorder="1"/>
    <xf numFmtId="0" fontId="3" fillId="2" borderId="1" xfId="0" applyFont="1" applyFill="1" applyBorder="1"/>
    <xf numFmtId="0" fontId="3" fillId="3" borderId="27" xfId="2" applyFont="1" applyFill="1" applyBorder="1" applyAlignment="1">
      <alignment horizontal="center" vertical="center" wrapText="1"/>
    </xf>
    <xf numFmtId="0" fontId="18" fillId="0" borderId="0" xfId="2" applyFont="1" applyAlignment="1">
      <alignment horizontal="left"/>
    </xf>
    <xf numFmtId="0" fontId="3" fillId="0" borderId="20" xfId="2" applyFont="1" applyBorder="1" applyAlignment="1">
      <alignment horizontal="left"/>
    </xf>
    <xf numFmtId="0" fontId="3" fillId="0" borderId="25" xfId="2" applyFont="1" applyBorder="1" applyAlignment="1">
      <alignment horizontal="left"/>
    </xf>
    <xf numFmtId="0" fontId="3" fillId="0" borderId="0" xfId="0" applyFont="1" applyAlignment="1">
      <alignment horizontal="left" vertical="center"/>
    </xf>
  </cellXfs>
  <cellStyles count="5">
    <cellStyle name="Link" xfId="1" builtinId="8"/>
    <cellStyle name="Link 2" xfId="3"/>
    <cellStyle name="Standard" xfId="0" builtinId="0"/>
    <cellStyle name="Standard 2" xfId="2"/>
    <cellStyle name="Währung" xfId="4" builtinId="4"/>
  </cellStyles>
  <dxfs count="6">
    <dxf>
      <fill>
        <patternFill>
          <bgColor rgb="FFFF0000"/>
        </patternFill>
      </fill>
    </dxf>
    <dxf>
      <font>
        <condense val="0"/>
        <extend val="0"/>
        <color rgb="FF006100"/>
      </font>
      <fill>
        <patternFill>
          <bgColor rgb="FFC6EFCE"/>
        </patternFill>
      </fill>
    </dxf>
    <dxf>
      <fill>
        <patternFill>
          <bgColor rgb="FFFF0000"/>
        </patternFill>
      </fill>
    </dxf>
    <dxf>
      <fill>
        <patternFill>
          <bgColor theme="9" tint="0.39994506668294322"/>
        </patternFill>
      </fill>
    </dxf>
    <dxf>
      <fill>
        <patternFill>
          <bgColor rgb="FFFF0000"/>
        </patternFill>
      </fill>
    </dxf>
    <dxf>
      <fill>
        <patternFill>
          <bgColor rgb="FFFFC7CE"/>
        </patternFill>
      </fill>
    </dxf>
  </dxfs>
  <tableStyles count="0" defaultTableStyle="TableStyleMedium2" defaultPivotStyle="PivotStyleLight16"/>
  <colors>
    <mruColors>
      <color rgb="FF4AA023"/>
      <color rgb="FFC6E0B4"/>
      <color rgb="FFFF5050"/>
      <color rgb="FFF9F4CF"/>
      <color rgb="FFE7F9F4"/>
      <color rgb="FF467979"/>
      <color rgb="FFFF3F3F"/>
      <color rgb="FFC6EFCE"/>
      <color rgb="FFC6F2F1"/>
      <color rgb="FFF4E6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pageSetUpPr fitToPage="1"/>
  </sheetPr>
  <dimension ref="A1:R44"/>
  <sheetViews>
    <sheetView tabSelected="1" topLeftCell="A16" zoomScale="74" zoomScaleNormal="74" zoomScaleSheetLayoutView="145" zoomScalePageLayoutView="145" workbookViewId="0">
      <selection activeCell="C5" sqref="C5:H7"/>
    </sheetView>
  </sheetViews>
  <sheetFormatPr baseColWidth="10" defaultColWidth="11.44140625" defaultRowHeight="12.6" x14ac:dyDescent="0.2"/>
  <cols>
    <col min="1" max="4" width="15" style="3" customWidth="1"/>
    <col min="5" max="5" width="20.6640625" style="11" customWidth="1"/>
    <col min="6" max="6" width="1" style="3" customWidth="1"/>
    <col min="7" max="7" width="8.88671875" style="3" customWidth="1"/>
    <col min="8" max="8" width="20.44140625" style="3" customWidth="1"/>
    <col min="9" max="9" width="19.33203125" style="3" customWidth="1"/>
    <col min="10" max="10" width="19.6640625" style="3" customWidth="1"/>
    <col min="11" max="11" width="17.109375" style="3" customWidth="1"/>
    <col min="12" max="12" width="3" style="3" customWidth="1"/>
    <col min="13" max="13" width="25.109375" style="3" customWidth="1"/>
    <col min="14" max="14" width="19.109375" style="3" customWidth="1"/>
    <col min="15" max="15" width="30.44140625" style="3" customWidth="1"/>
    <col min="16" max="16" width="2.109375" style="3" customWidth="1"/>
    <col min="17" max="16384" width="11.44140625" style="3"/>
  </cols>
  <sheetData>
    <row r="1" spans="1:16" s="69" customFormat="1" ht="13.5" customHeight="1" x14ac:dyDescent="0.2">
      <c r="A1" s="108"/>
      <c r="B1" s="108"/>
      <c r="C1" s="108"/>
      <c r="D1" s="109"/>
      <c r="E1" s="109"/>
      <c r="F1" s="109"/>
      <c r="G1" s="109"/>
      <c r="H1" s="109"/>
      <c r="I1" s="109"/>
      <c r="J1" s="109"/>
      <c r="K1" s="68"/>
      <c r="L1" s="68"/>
      <c r="M1" s="68"/>
    </row>
    <row r="2" spans="1:16" s="74" customFormat="1" ht="51.6" customHeight="1" x14ac:dyDescent="0.35">
      <c r="A2" s="168" t="s">
        <v>48</v>
      </c>
      <c r="B2" s="168"/>
      <c r="C2" s="168"/>
      <c r="D2" s="168"/>
      <c r="E2" s="168"/>
      <c r="F2" s="168"/>
      <c r="G2" s="168"/>
      <c r="H2" s="168"/>
      <c r="I2" s="110"/>
      <c r="J2" s="129" t="s">
        <v>0</v>
      </c>
      <c r="K2" s="78"/>
      <c r="L2" s="78"/>
      <c r="M2" s="78"/>
      <c r="N2" s="71"/>
      <c r="O2" s="72"/>
      <c r="P2" s="73"/>
    </row>
    <row r="3" spans="1:16" s="74" customFormat="1" ht="19.5" customHeight="1" x14ac:dyDescent="0.35">
      <c r="A3" s="108" t="s">
        <v>52</v>
      </c>
      <c r="B3" s="108"/>
      <c r="C3" s="110"/>
      <c r="D3" s="110"/>
      <c r="E3" s="110"/>
      <c r="F3" s="110"/>
      <c r="G3" s="110"/>
      <c r="H3" s="110"/>
      <c r="I3" s="110"/>
      <c r="J3" s="129" t="s">
        <v>1</v>
      </c>
      <c r="K3" s="88"/>
      <c r="L3" s="88"/>
      <c r="M3" s="88"/>
      <c r="N3" s="71"/>
      <c r="O3" s="72"/>
      <c r="P3" s="73"/>
    </row>
    <row r="4" spans="1:16" s="74" customFormat="1" ht="19.5" customHeight="1" thickBot="1" x14ac:dyDescent="0.4">
      <c r="A4" s="90"/>
      <c r="B4" s="90"/>
      <c r="C4" s="91"/>
      <c r="D4" s="91"/>
      <c r="E4" s="91"/>
      <c r="F4" s="91"/>
      <c r="G4" s="91"/>
      <c r="H4" s="91"/>
      <c r="I4" s="91"/>
      <c r="J4" s="110"/>
      <c r="K4" s="88"/>
      <c r="L4" s="88"/>
      <c r="M4" s="88"/>
      <c r="N4" s="71"/>
      <c r="O4" s="72"/>
      <c r="P4" s="73"/>
    </row>
    <row r="5" spans="1:16" s="69" customFormat="1" ht="13.5" customHeight="1" x14ac:dyDescent="0.2">
      <c r="A5" s="100" t="s">
        <v>35</v>
      </c>
      <c r="B5" s="100"/>
      <c r="C5" s="169"/>
      <c r="D5" s="170"/>
      <c r="E5" s="170"/>
      <c r="F5" s="170"/>
      <c r="G5" s="170"/>
      <c r="H5" s="171"/>
      <c r="I5" s="109"/>
      <c r="J5" s="109"/>
      <c r="K5" s="68"/>
      <c r="L5" s="68"/>
    </row>
    <row r="6" spans="1:16" s="69" customFormat="1" ht="13.5" customHeight="1" x14ac:dyDescent="0.2">
      <c r="A6" s="100"/>
      <c r="B6" s="100"/>
      <c r="C6" s="172"/>
      <c r="D6" s="173"/>
      <c r="E6" s="173"/>
      <c r="F6" s="173"/>
      <c r="G6" s="173"/>
      <c r="H6" s="174"/>
      <c r="I6" s="109"/>
      <c r="J6" s="109"/>
      <c r="K6" s="68"/>
      <c r="L6" s="68"/>
    </row>
    <row r="7" spans="1:16" s="69" customFormat="1" ht="13.5" customHeight="1" thickBot="1" x14ac:dyDescent="0.25">
      <c r="A7" s="100"/>
      <c r="B7" s="100"/>
      <c r="C7" s="175"/>
      <c r="D7" s="176"/>
      <c r="E7" s="176"/>
      <c r="F7" s="176"/>
      <c r="G7" s="176"/>
      <c r="H7" s="177"/>
      <c r="I7" s="109"/>
      <c r="J7" s="109"/>
      <c r="K7" s="68"/>
      <c r="L7" s="68"/>
    </row>
    <row r="8" spans="1:16" s="69" customFormat="1" ht="13.5" customHeight="1" thickBot="1" x14ac:dyDescent="0.3">
      <c r="A8" s="100"/>
      <c r="B8" s="100"/>
      <c r="C8" s="100"/>
      <c r="D8" s="100"/>
      <c r="E8" s="100"/>
      <c r="F8" s="100"/>
      <c r="G8" s="91"/>
      <c r="H8" s="91"/>
      <c r="I8" s="109"/>
      <c r="J8" s="109"/>
      <c r="K8" s="68"/>
      <c r="L8" s="68"/>
    </row>
    <row r="9" spans="1:16" s="69" customFormat="1" ht="15.6" customHeight="1" x14ac:dyDescent="0.25">
      <c r="A9" s="100" t="s">
        <v>36</v>
      </c>
      <c r="B9" s="100"/>
      <c r="C9" s="92" t="s">
        <v>37</v>
      </c>
      <c r="D9" s="101"/>
      <c r="E9" s="101"/>
      <c r="F9" s="101"/>
      <c r="G9" s="93"/>
      <c r="H9" s="94"/>
      <c r="I9" s="109"/>
      <c r="J9" s="109"/>
      <c r="K9" s="75"/>
      <c r="L9" s="75"/>
      <c r="M9" s="76"/>
      <c r="N9" s="76"/>
      <c r="O9" s="77"/>
    </row>
    <row r="10" spans="1:16" ht="13.5" customHeight="1" x14ac:dyDescent="0.25">
      <c r="A10" s="102"/>
      <c r="B10" s="102"/>
      <c r="C10" s="95" t="s">
        <v>38</v>
      </c>
      <c r="D10" s="103"/>
      <c r="E10" s="103"/>
      <c r="F10" s="103"/>
      <c r="G10" s="96"/>
      <c r="H10" s="97"/>
      <c r="I10" s="111"/>
      <c r="J10" s="111"/>
      <c r="K10" s="20"/>
      <c r="L10" s="20"/>
    </row>
    <row r="11" spans="1:16" ht="24" customHeight="1" x14ac:dyDescent="0.25">
      <c r="A11" s="102"/>
      <c r="B11" s="102"/>
      <c r="C11" s="104"/>
      <c r="D11" s="107"/>
      <c r="E11" s="103"/>
      <c r="F11" s="103"/>
      <c r="G11" s="96"/>
      <c r="H11" s="97"/>
      <c r="I11" s="100"/>
      <c r="J11" s="112"/>
      <c r="K11" s="22"/>
      <c r="L11" s="17"/>
      <c r="M11" s="17"/>
      <c r="N11" s="22"/>
      <c r="O11" s="22"/>
    </row>
    <row r="12" spans="1:16" ht="18" customHeight="1" thickBot="1" x14ac:dyDescent="0.3">
      <c r="A12" s="102"/>
      <c r="B12" s="102"/>
      <c r="C12" s="105"/>
      <c r="D12" s="106"/>
      <c r="E12" s="106"/>
      <c r="F12" s="106"/>
      <c r="G12" s="98"/>
      <c r="H12" s="99"/>
      <c r="I12" s="100"/>
      <c r="J12" s="112"/>
      <c r="K12" s="22"/>
      <c r="L12" s="17"/>
      <c r="M12" s="17"/>
      <c r="N12" s="22"/>
      <c r="O12" s="22"/>
    </row>
    <row r="13" spans="1:16" ht="18" customHeight="1" x14ac:dyDescent="0.25">
      <c r="A13" s="102"/>
      <c r="B13" s="102"/>
      <c r="C13" s="136"/>
      <c r="D13" s="136"/>
      <c r="E13" s="136"/>
      <c r="F13" s="136"/>
      <c r="G13" s="133"/>
      <c r="H13" s="133"/>
      <c r="I13" s="100"/>
      <c r="J13" s="112"/>
      <c r="K13" s="22"/>
      <c r="L13" s="17"/>
      <c r="M13" s="17"/>
      <c r="N13" s="22"/>
      <c r="O13" s="22"/>
    </row>
    <row r="14" spans="1:16" ht="13.5" customHeight="1" x14ac:dyDescent="0.25">
      <c r="A14" s="130" t="s">
        <v>42</v>
      </c>
      <c r="B14" s="91"/>
      <c r="C14" s="131" t="s">
        <v>43</v>
      </c>
      <c r="D14" s="132"/>
      <c r="E14" s="133"/>
      <c r="F14" s="134" t="s">
        <v>44</v>
      </c>
      <c r="G14" s="135"/>
      <c r="H14" s="137"/>
      <c r="I14" s="110"/>
      <c r="J14" s="111"/>
      <c r="K14" s="20"/>
      <c r="L14" s="20"/>
      <c r="M14" s="20"/>
    </row>
    <row r="15" spans="1:16" ht="13.5" customHeight="1" thickBot="1" x14ac:dyDescent="0.25">
      <c r="A15" s="110"/>
      <c r="B15" s="110"/>
      <c r="C15" s="110"/>
      <c r="D15" s="110"/>
      <c r="E15" s="110"/>
      <c r="F15" s="110"/>
      <c r="G15" s="110"/>
      <c r="H15" s="110"/>
      <c r="I15" s="110"/>
      <c r="J15" s="110"/>
      <c r="K15" s="88"/>
      <c r="L15" s="20"/>
      <c r="M15" s="20"/>
      <c r="N15" s="20"/>
      <c r="O15" s="20"/>
    </row>
    <row r="16" spans="1:16" s="80" customFormat="1" ht="12.75" customHeight="1" thickBot="1" x14ac:dyDescent="0.25">
      <c r="A16" s="178" t="s">
        <v>39</v>
      </c>
      <c r="B16" s="179"/>
      <c r="C16" s="180"/>
      <c r="D16" s="113"/>
      <c r="E16" s="113"/>
      <c r="F16" s="110"/>
      <c r="G16" s="110"/>
      <c r="H16" s="140" t="s">
        <v>1</v>
      </c>
      <c r="I16" s="115"/>
      <c r="J16" s="114"/>
      <c r="K16" s="4"/>
      <c r="L16" s="79"/>
    </row>
    <row r="17" spans="1:18" s="82" customFormat="1" ht="27" customHeight="1" thickBot="1" x14ac:dyDescent="0.25">
      <c r="A17" s="114"/>
      <c r="B17" s="114"/>
      <c r="C17" s="114"/>
      <c r="D17" s="114"/>
      <c r="E17" s="114"/>
      <c r="F17" s="114"/>
      <c r="G17" s="114"/>
      <c r="H17" s="141"/>
      <c r="I17" s="115"/>
      <c r="J17" s="117"/>
      <c r="K17" s="12"/>
      <c r="M17" s="83"/>
      <c r="N17" s="84"/>
      <c r="O17" s="79"/>
      <c r="P17" s="79"/>
      <c r="Q17" s="79"/>
      <c r="R17" s="81"/>
    </row>
    <row r="18" spans="1:18" s="80" customFormat="1" ht="15.6" customHeight="1" thickBot="1" x14ac:dyDescent="0.25">
      <c r="A18" s="181" t="s">
        <v>45</v>
      </c>
      <c r="B18" s="182"/>
      <c r="C18" s="183"/>
      <c r="D18" s="116"/>
      <c r="E18" s="116"/>
      <c r="F18" s="114"/>
      <c r="G18" s="114"/>
      <c r="H18" s="142">
        <v>33000</v>
      </c>
      <c r="I18" s="115"/>
      <c r="J18" s="114"/>
      <c r="K18" s="4"/>
      <c r="L18" s="86"/>
      <c r="M18" s="86"/>
      <c r="N18" s="85"/>
      <c r="O18" s="79"/>
      <c r="P18" s="79"/>
      <c r="Q18" s="79"/>
    </row>
    <row r="19" spans="1:18" s="82" customFormat="1" ht="12.75" customHeight="1" thickBot="1" x14ac:dyDescent="0.25">
      <c r="A19" s="114"/>
      <c r="B19" s="114"/>
      <c r="C19" s="114"/>
      <c r="D19" s="114"/>
      <c r="E19" s="114"/>
      <c r="F19" s="114"/>
      <c r="G19" s="114"/>
      <c r="H19" s="141"/>
      <c r="I19" s="115"/>
      <c r="J19" s="117"/>
      <c r="K19" s="12"/>
      <c r="M19" s="83"/>
      <c r="N19" s="84"/>
      <c r="O19" s="79"/>
      <c r="P19" s="79"/>
      <c r="Q19" s="79"/>
      <c r="R19" s="81"/>
    </row>
    <row r="20" spans="1:18" ht="13.5" customHeight="1" thickBot="1" x14ac:dyDescent="0.35">
      <c r="A20" s="184" t="s">
        <v>3</v>
      </c>
      <c r="B20" s="185"/>
      <c r="C20" s="186"/>
      <c r="D20" s="118"/>
      <c r="E20" s="118"/>
      <c r="F20" s="114"/>
      <c r="G20" s="114"/>
      <c r="H20" s="143">
        <v>17230</v>
      </c>
      <c r="I20" s="115"/>
      <c r="J20" s="114"/>
      <c r="K20" s="4"/>
      <c r="L20" s="24"/>
      <c r="M20" s="29"/>
      <c r="N20" s="23"/>
      <c r="O20" s="2"/>
      <c r="P20" s="2"/>
      <c r="Q20" s="2"/>
    </row>
    <row r="21" spans="1:18" s="20" customFormat="1" ht="21" customHeight="1" thickBot="1" x14ac:dyDescent="0.3">
      <c r="A21" s="114"/>
      <c r="B21" s="114"/>
      <c r="C21" s="114"/>
      <c r="D21" s="114"/>
      <c r="E21" s="114"/>
      <c r="F21" s="114"/>
      <c r="G21" s="114"/>
      <c r="H21" s="144"/>
      <c r="I21" s="115"/>
      <c r="J21" s="117"/>
      <c r="K21" s="12"/>
      <c r="L21" s="3"/>
      <c r="M21" s="3"/>
      <c r="N21" s="24"/>
      <c r="O21" s="2"/>
      <c r="P21" s="2"/>
      <c r="Q21" s="2"/>
      <c r="R21" s="9"/>
    </row>
    <row r="22" spans="1:18" s="25" customFormat="1" ht="13.5" customHeight="1" thickBot="1" x14ac:dyDescent="0.3">
      <c r="A22" s="184" t="s">
        <v>2</v>
      </c>
      <c r="B22" s="185"/>
      <c r="C22" s="186"/>
      <c r="D22" s="118"/>
      <c r="E22" s="118"/>
      <c r="F22" s="114"/>
      <c r="G22" s="114"/>
      <c r="H22" s="145">
        <v>22</v>
      </c>
      <c r="I22" s="115"/>
      <c r="J22" s="117"/>
      <c r="K22" s="12"/>
      <c r="L22" s="26"/>
      <c r="M22" s="26"/>
      <c r="O22" s="2"/>
      <c r="P22" s="2"/>
      <c r="Q22" s="2"/>
      <c r="R22" s="7"/>
    </row>
    <row r="23" spans="1:18" ht="26.25" customHeight="1" thickBot="1" x14ac:dyDescent="0.3">
      <c r="A23" s="118"/>
      <c r="B23" s="118"/>
      <c r="C23" s="118"/>
      <c r="D23" s="118"/>
      <c r="E23" s="118"/>
      <c r="F23" s="114"/>
      <c r="G23" s="114"/>
      <c r="H23" s="146"/>
      <c r="I23" s="111"/>
      <c r="J23" s="111"/>
      <c r="K23" s="20"/>
      <c r="L23"/>
    </row>
    <row r="24" spans="1:18" s="25" customFormat="1" ht="44.4" customHeight="1" thickBot="1" x14ac:dyDescent="0.3">
      <c r="A24" s="187" t="s">
        <v>51</v>
      </c>
      <c r="B24" s="188"/>
      <c r="C24" s="189"/>
      <c r="D24" s="119"/>
      <c r="E24" s="119"/>
      <c r="F24" s="120"/>
      <c r="G24" s="120"/>
      <c r="H24" s="147" t="s">
        <v>1</v>
      </c>
      <c r="I24" s="115"/>
      <c r="J24" s="117"/>
      <c r="K24" s="12"/>
      <c r="L24" s="26"/>
      <c r="M24" s="26"/>
      <c r="O24" s="2"/>
      <c r="P24" s="2"/>
      <c r="Q24" s="2"/>
      <c r="R24" s="7"/>
    </row>
    <row r="25" spans="1:18" ht="26.25" customHeight="1" thickBot="1" x14ac:dyDescent="0.3">
      <c r="A25" s="118"/>
      <c r="B25" s="118"/>
      <c r="C25" s="118"/>
      <c r="D25" s="118"/>
      <c r="E25" s="118"/>
      <c r="F25" s="114"/>
      <c r="G25" s="114"/>
      <c r="H25" s="146"/>
      <c r="I25" s="121"/>
      <c r="J25" s="121"/>
      <c r="K25" s="86"/>
      <c r="L25" s="2"/>
    </row>
    <row r="26" spans="1:18" s="25" customFormat="1" ht="21" customHeight="1" thickBot="1" x14ac:dyDescent="0.3">
      <c r="A26" s="165" t="s">
        <v>46</v>
      </c>
      <c r="B26" s="166"/>
      <c r="C26" s="167"/>
      <c r="D26" s="123"/>
      <c r="E26" s="123"/>
      <c r="F26" s="138"/>
      <c r="G26" s="138"/>
      <c r="H26" s="148">
        <v>580.1</v>
      </c>
      <c r="I26" s="122"/>
      <c r="J26" s="122"/>
      <c r="K26" s="82"/>
      <c r="L26" s="26"/>
      <c r="M26" s="26"/>
      <c r="O26" s="2"/>
      <c r="P26" s="2"/>
      <c r="Q26" s="2"/>
      <c r="R26" s="7"/>
    </row>
    <row r="27" spans="1:18" s="25" customFormat="1" ht="26.25" customHeight="1" thickBot="1" x14ac:dyDescent="0.3">
      <c r="A27" s="165" t="s">
        <v>47</v>
      </c>
      <c r="B27" s="166"/>
      <c r="C27" s="167"/>
      <c r="D27" s="123"/>
      <c r="E27" s="123"/>
      <c r="F27" s="139"/>
      <c r="G27" s="139"/>
      <c r="H27" s="149">
        <f>ROUND(H20*H26/1000000,2)</f>
        <v>10</v>
      </c>
      <c r="I27" s="115"/>
      <c r="J27" s="117"/>
      <c r="K27" s="12"/>
      <c r="L27" s="26"/>
      <c r="M27" s="26"/>
      <c r="O27" s="2"/>
      <c r="P27" s="2"/>
      <c r="Q27" s="2"/>
      <c r="R27" s="7"/>
    </row>
    <row r="28" spans="1:18" ht="26.25" customHeight="1" thickBot="1" x14ac:dyDescent="0.3">
      <c r="A28" s="118"/>
      <c r="B28" s="118"/>
      <c r="C28" s="118"/>
      <c r="D28" s="118"/>
      <c r="E28" s="118"/>
      <c r="F28" s="118"/>
      <c r="G28" s="118"/>
      <c r="H28" s="150"/>
      <c r="I28" s="100"/>
      <c r="J28" s="100"/>
      <c r="L28" s="18"/>
      <c r="M28" s="26"/>
      <c r="N28" s="5"/>
      <c r="O28"/>
      <c r="P28"/>
      <c r="Q28"/>
      <c r="R28" s="8"/>
    </row>
    <row r="29" spans="1:18" ht="21" customHeight="1" thickBot="1" x14ac:dyDescent="0.3">
      <c r="A29" s="165" t="s">
        <v>4</v>
      </c>
      <c r="B29" s="166"/>
      <c r="C29" s="167"/>
      <c r="D29" s="123"/>
      <c r="E29" s="123"/>
      <c r="F29" s="91"/>
      <c r="G29" s="91"/>
      <c r="H29" s="151">
        <f>H20*H22/100</f>
        <v>3790.6</v>
      </c>
      <c r="I29" s="102"/>
      <c r="J29" s="102"/>
      <c r="K29" s="26"/>
      <c r="L29" s="15"/>
      <c r="M29" s="26"/>
      <c r="N29" s="6"/>
      <c r="O29"/>
      <c r="P29"/>
      <c r="Q29"/>
    </row>
    <row r="30" spans="1:18" ht="21" hidden="1" customHeight="1" thickBot="1" x14ac:dyDescent="0.3">
      <c r="A30" s="124"/>
      <c r="B30" s="124"/>
      <c r="C30" s="125"/>
      <c r="D30" s="125"/>
      <c r="E30" s="125"/>
      <c r="F30" s="125"/>
      <c r="G30" s="125"/>
      <c r="H30" s="152"/>
      <c r="I30" s="102"/>
      <c r="J30" s="102"/>
      <c r="K30" s="26"/>
      <c r="L30" s="8"/>
      <c r="M30" s="6"/>
      <c r="N30"/>
      <c r="O30"/>
      <c r="P30"/>
    </row>
    <row r="31" spans="1:18" s="21" customFormat="1" ht="30.6" customHeight="1" thickBot="1" x14ac:dyDescent="0.3">
      <c r="A31" s="124"/>
      <c r="B31" s="124"/>
      <c r="C31" s="125"/>
      <c r="D31" s="125"/>
      <c r="E31" s="125"/>
      <c r="F31" s="125"/>
      <c r="G31" s="125"/>
      <c r="H31" s="153"/>
      <c r="I31" s="102"/>
      <c r="J31" s="102"/>
      <c r="K31" s="26"/>
      <c r="L31" s="28"/>
      <c r="M31" s="3"/>
      <c r="N31"/>
      <c r="O31"/>
      <c r="P31"/>
      <c r="Q31" s="10"/>
    </row>
    <row r="32" spans="1:18" s="21" customFormat="1" ht="30.6" customHeight="1" thickBot="1" x14ac:dyDescent="0.3">
      <c r="A32" s="165" t="s">
        <v>40</v>
      </c>
      <c r="B32" s="166"/>
      <c r="C32" s="167"/>
      <c r="D32" s="123"/>
      <c r="E32" s="123"/>
      <c r="F32" s="127"/>
      <c r="G32" s="127"/>
      <c r="H32" s="154">
        <f>MIN(50%*Invest,IF(Sägep="ja",MIN(10%*Invest,1000*H27)+1000*H27,1000*H27))</f>
        <v>10000</v>
      </c>
      <c r="I32" s="102"/>
      <c r="J32" s="102"/>
      <c r="K32" s="26"/>
      <c r="L32" s="28"/>
      <c r="M32" s="3"/>
      <c r="N32"/>
      <c r="O32"/>
      <c r="P32"/>
      <c r="Q32" s="10"/>
    </row>
    <row r="33" spans="1:17" s="21" customFormat="1" ht="16.8" customHeight="1" thickBot="1" x14ac:dyDescent="0.3">
      <c r="A33" s="123"/>
      <c r="B33" s="123"/>
      <c r="C33" s="123"/>
      <c r="D33" s="123"/>
      <c r="E33" s="123"/>
      <c r="F33" s="127"/>
      <c r="G33" s="127"/>
      <c r="H33" s="155"/>
      <c r="I33" s="102"/>
      <c r="J33" s="102"/>
      <c r="K33" s="26"/>
      <c r="L33" s="28"/>
      <c r="M33" s="3"/>
      <c r="N33"/>
      <c r="O33"/>
      <c r="P33"/>
      <c r="Q33" s="10"/>
    </row>
    <row r="34" spans="1:17" s="21" customFormat="1" ht="21" customHeight="1" thickBot="1" x14ac:dyDescent="0.3">
      <c r="A34" s="165" t="s">
        <v>41</v>
      </c>
      <c r="B34" s="166"/>
      <c r="C34" s="167"/>
      <c r="D34" s="123"/>
      <c r="E34" s="123"/>
      <c r="F34" s="127"/>
      <c r="G34" s="127"/>
      <c r="H34" s="154">
        <f>Wirtschaftlichkeit!E31</f>
        <v>6718.3040000000001</v>
      </c>
      <c r="I34" s="128"/>
      <c r="J34" s="100"/>
      <c r="K34"/>
      <c r="L34"/>
      <c r="M34"/>
      <c r="N34" s="10"/>
    </row>
    <row r="35" spans="1:17" ht="43.8" customHeight="1" thickBot="1" x14ac:dyDescent="0.3">
      <c r="A35" s="124"/>
      <c r="B35" s="124"/>
      <c r="C35" s="125"/>
      <c r="D35" s="223" t="s">
        <v>49</v>
      </c>
      <c r="E35" s="126"/>
      <c r="F35" s="102"/>
      <c r="G35" s="102"/>
      <c r="H35" s="102"/>
      <c r="I35" s="100"/>
      <c r="J35" s="100"/>
      <c r="L35"/>
      <c r="M35"/>
      <c r="N35"/>
    </row>
    <row r="36" spans="1:17" ht="38.4" customHeight="1" thickBot="1" x14ac:dyDescent="0.25">
      <c r="A36" s="124"/>
      <c r="B36" s="124"/>
      <c r="C36" s="125"/>
      <c r="D36" s="190" t="str">
        <f>Wirtschaftlichkeit!C32</f>
        <v>Eine Förderung über die RL Energie/2014 ist möglich</v>
      </c>
      <c r="E36" s="191"/>
      <c r="F36" s="191"/>
      <c r="G36" s="191"/>
      <c r="H36" s="192"/>
      <c r="I36" s="14"/>
      <c r="J36" s="4"/>
      <c r="K36" s="4"/>
    </row>
    <row r="37" spans="1:17" ht="12.6" customHeight="1" thickBot="1" x14ac:dyDescent="0.25">
      <c r="A37" s="13"/>
      <c r="B37" s="13"/>
      <c r="C37" s="13"/>
      <c r="D37" s="13"/>
      <c r="E37" s="16"/>
      <c r="F37" s="14"/>
      <c r="G37" s="14"/>
      <c r="H37" s="14"/>
      <c r="I37" s="19"/>
    </row>
    <row r="38" spans="1:17" ht="54" customHeight="1" x14ac:dyDescent="0.2">
      <c r="A38" s="156" t="s">
        <v>50</v>
      </c>
      <c r="B38" s="157"/>
      <c r="C38" s="157"/>
      <c r="D38" s="157"/>
      <c r="E38" s="157"/>
      <c r="F38" s="157"/>
      <c r="G38" s="157"/>
      <c r="H38" s="158"/>
      <c r="I38" s="1"/>
    </row>
    <row r="39" spans="1:17" ht="15" hidden="1" customHeight="1" x14ac:dyDescent="0.2">
      <c r="A39" s="159"/>
      <c r="B39" s="160"/>
      <c r="C39" s="160"/>
      <c r="D39" s="160"/>
      <c r="E39" s="160"/>
      <c r="F39" s="160"/>
      <c r="G39" s="160"/>
      <c r="H39" s="161"/>
      <c r="I39" s="27"/>
    </row>
    <row r="40" spans="1:17" ht="11.4" customHeight="1" thickBot="1" x14ac:dyDescent="0.25">
      <c r="A40" s="162"/>
      <c r="B40" s="163"/>
      <c r="C40" s="163"/>
      <c r="D40" s="163"/>
      <c r="E40" s="163"/>
      <c r="F40" s="163"/>
      <c r="G40" s="163"/>
      <c r="H40" s="164"/>
      <c r="I40" s="27"/>
    </row>
    <row r="41" spans="1:17" ht="37.799999999999997" customHeight="1" x14ac:dyDescent="0.2">
      <c r="A41" s="87"/>
      <c r="B41" s="89"/>
      <c r="C41" s="87"/>
      <c r="D41" s="87"/>
      <c r="E41" s="87"/>
      <c r="F41" s="87"/>
      <c r="G41" s="27"/>
      <c r="H41" s="27"/>
    </row>
    <row r="42" spans="1:17" x14ac:dyDescent="0.2">
      <c r="A42" s="25"/>
      <c r="B42" s="25"/>
      <c r="E42" s="3"/>
    </row>
    <row r="43" spans="1:17" ht="13.2" thickBot="1" x14ac:dyDescent="0.25">
      <c r="A43" s="70"/>
      <c r="B43" s="70"/>
      <c r="C43" s="70"/>
      <c r="E43" s="70"/>
      <c r="F43" s="70"/>
      <c r="G43" s="70"/>
      <c r="H43" s="70"/>
    </row>
    <row r="44" spans="1:17" x14ac:dyDescent="0.2">
      <c r="A44" s="3" t="s">
        <v>33</v>
      </c>
      <c r="E44" s="3" t="s">
        <v>34</v>
      </c>
    </row>
  </sheetData>
  <sheetProtection algorithmName="SHA-512" hashValue="NfPVdoWiL+HamK2z3GZyf+V3noL7Q66+3388i2NI1bvOQTeb9uHCsIu/bQf/RLsiHHeddRSwOvqNGC+psO05Eg==" saltValue="2atmO3i5RkbMu53bzGnSTQ==" spinCount="100000" sheet="1" objects="1" scenarios="1" selectLockedCells="1"/>
  <protectedRanges>
    <protectedRange sqref="H22" name="Strompreis"/>
    <protectedRange sqref="H18" name="Investition"/>
    <protectedRange sqref="H24" name="SäGEP"/>
  </protectedRanges>
  <mergeCells count="14">
    <mergeCell ref="A38:H40"/>
    <mergeCell ref="A34:C34"/>
    <mergeCell ref="A2:H2"/>
    <mergeCell ref="C5:H7"/>
    <mergeCell ref="A16:C16"/>
    <mergeCell ref="A18:C18"/>
    <mergeCell ref="A27:C27"/>
    <mergeCell ref="A26:C26"/>
    <mergeCell ref="A29:C29"/>
    <mergeCell ref="A32:C32"/>
    <mergeCell ref="A20:C20"/>
    <mergeCell ref="A22:C22"/>
    <mergeCell ref="A24:C24"/>
    <mergeCell ref="D36:H36"/>
  </mergeCells>
  <conditionalFormatting sqref="H24">
    <cfRule type="expression" dxfId="5" priority="159">
      <formula>NOT(AND(Berechenbar,Kapitalwert&lt;4))</formula>
    </cfRule>
  </conditionalFormatting>
  <conditionalFormatting sqref="D36">
    <cfRule type="cellIs" dxfId="4" priority="2" operator="equal">
      <formula>"Eine Förderung über die RL Energie/2014 ist nicht möglich, da die Maßnahme nicht wirtschaftlich ist."</formula>
    </cfRule>
    <cfRule type="cellIs" dxfId="3" priority="3" operator="equal">
      <formula>"Eine Förderung über die RL Energie/2014 ist möglich"</formula>
    </cfRule>
  </conditionalFormatting>
  <dataValidations count="2">
    <dataValidation type="decimal" allowBlank="1" showInputMessage="1" showErrorMessage="1" sqref="H25 H18:H20 H22:H23">
      <formula1>0</formula1>
      <formula2>9.99999999999999E+32</formula2>
    </dataValidation>
    <dataValidation type="list" allowBlank="1" showInputMessage="1" showErrorMessage="1" sqref="H16">
      <formula1>J2:J3</formula1>
    </dataValidation>
  </dataValidations>
  <pageMargins left="0.7" right="0.7" top="0.75" bottom="0.75" header="0.3" footer="0.3"/>
  <pageSetup paperSize="9" scale="80"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4F198BD3-C441-40B8-90BF-F371A14F4DF4}">
            <xm:f>NOT(ISERROR(SEARCH("Eine Förderung über die RL Energie/2014 ist nicht möglich",D36)))</xm:f>
            <xm:f>"Eine Förderung über die RL Energie/2014 ist nicht möglich"</xm:f>
            <x14:dxf>
              <fill>
                <patternFill>
                  <bgColor rgb="FFFF0000"/>
                </patternFill>
              </fill>
            </x14:dxf>
          </x14:cfRule>
          <xm:sqref>D36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Wirtschaftlichkeit!$H$2:$H$3</xm:f>
          </x14:formula1>
          <xm:sqref>H24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7"/>
  <sheetViews>
    <sheetView topLeftCell="A13" zoomScaleNormal="100" zoomScaleSheetLayoutView="100" workbookViewId="0">
      <selection activeCell="C32" sqref="C32:E36"/>
    </sheetView>
  </sheetViews>
  <sheetFormatPr baseColWidth="10" defaultColWidth="12.44140625" defaultRowHeight="12.6" x14ac:dyDescent="0.2"/>
  <cols>
    <col min="1" max="1" width="15.44140625" style="30" customWidth="1"/>
    <col min="2" max="2" width="4" style="30" customWidth="1"/>
    <col min="3" max="3" width="32.5546875" style="30" customWidth="1"/>
    <col min="4" max="4" width="18.33203125" style="30" customWidth="1"/>
    <col min="5" max="5" width="15.6640625" style="30" customWidth="1"/>
    <col min="6" max="6" width="8.44140625" style="30" customWidth="1"/>
    <col min="7" max="7" width="15.6640625" style="30" customWidth="1"/>
    <col min="8" max="8" width="12.44140625" style="30" hidden="1" customWidth="1"/>
    <col min="9" max="16384" width="12.44140625" style="30"/>
  </cols>
  <sheetData>
    <row r="1" spans="1:8" ht="13.95" customHeight="1" thickBot="1" x14ac:dyDescent="0.25">
      <c r="A1" s="220" t="s">
        <v>5</v>
      </c>
      <c r="B1" s="220"/>
      <c r="C1" s="220"/>
      <c r="D1" s="220"/>
      <c r="E1" s="220"/>
      <c r="F1" s="220"/>
      <c r="G1" s="220"/>
    </row>
    <row r="2" spans="1:8" ht="19.95" customHeight="1" x14ac:dyDescent="0.3">
      <c r="A2" s="196" t="s">
        <v>30</v>
      </c>
      <c r="B2" s="198"/>
      <c r="C2" s="196" t="e">
        <f>IF('Modernisierung Beleuchtung'!#REF!="","",'Modernisierung Beleuchtung'!#REF!)</f>
        <v>#REF!</v>
      </c>
      <c r="D2" s="197"/>
      <c r="E2" s="198"/>
      <c r="H2" s="67" t="s">
        <v>0</v>
      </c>
    </row>
    <row r="3" spans="1:8" ht="19.95" customHeight="1" x14ac:dyDescent="0.3">
      <c r="A3" s="199" t="s">
        <v>6</v>
      </c>
      <c r="B3" s="201"/>
      <c r="C3" s="199" t="e">
        <f>IF('Modernisierung Beleuchtung'!#REF!="","",'Modernisierung Beleuchtung'!#REF!)</f>
        <v>#REF!</v>
      </c>
      <c r="D3" s="200"/>
      <c r="E3" s="201"/>
      <c r="H3" s="67" t="s">
        <v>1</v>
      </c>
    </row>
    <row r="4" spans="1:8" ht="31.2" customHeight="1" thickBot="1" x14ac:dyDescent="0.25">
      <c r="A4" s="221" t="s">
        <v>7</v>
      </c>
      <c r="B4" s="222"/>
      <c r="C4" s="202" t="str">
        <f>IF('Modernisierung Beleuchtung'!A2="","",'Modernisierung Beleuchtung'!A2)</f>
        <v>Förderung von Innenraumbeleuchtungsanlagen (Umrüstung auf LED-Beleuchtung) nach RL Energie/2014</v>
      </c>
      <c r="D4" s="203"/>
      <c r="E4" s="204"/>
    </row>
    <row r="5" spans="1:8" ht="12.75" customHeight="1" x14ac:dyDescent="0.2">
      <c r="A5" s="52"/>
      <c r="B5" s="56"/>
      <c r="C5" s="34"/>
      <c r="D5" s="60" t="s">
        <v>8</v>
      </c>
      <c r="E5" s="58" t="s">
        <v>12</v>
      </c>
    </row>
    <row r="6" spans="1:8" ht="15" customHeight="1" thickBot="1" x14ac:dyDescent="0.25">
      <c r="A6" s="51"/>
      <c r="B6" s="56"/>
      <c r="C6" s="41"/>
      <c r="D6" s="61">
        <v>0.02</v>
      </c>
      <c r="E6" s="59">
        <v>7.84</v>
      </c>
    </row>
    <row r="7" spans="1:8" ht="15" customHeight="1" x14ac:dyDescent="0.2">
      <c r="A7" s="51"/>
      <c r="B7" s="56"/>
      <c r="C7" s="41"/>
      <c r="D7" s="217" t="s">
        <v>9</v>
      </c>
      <c r="E7" s="218"/>
      <c r="F7" s="53"/>
      <c r="G7" s="53"/>
      <c r="H7" s="54"/>
    </row>
    <row r="8" spans="1:8" ht="15" customHeight="1" x14ac:dyDescent="0.2">
      <c r="A8" s="51"/>
      <c r="B8" s="56"/>
      <c r="C8" s="41"/>
      <c r="D8" s="62">
        <v>8</v>
      </c>
      <c r="E8" s="31" t="s">
        <v>31</v>
      </c>
      <c r="F8" s="53"/>
      <c r="G8" s="53"/>
      <c r="H8" s="54"/>
    </row>
    <row r="9" spans="1:8" s="33" customFormat="1" ht="50.4" customHeight="1" thickBot="1" x14ac:dyDescent="0.25">
      <c r="A9" s="51"/>
      <c r="B9" s="57"/>
      <c r="C9" s="64" t="s">
        <v>10</v>
      </c>
      <c r="D9" s="63" t="s">
        <v>11</v>
      </c>
      <c r="E9" s="32" t="s">
        <v>13</v>
      </c>
      <c r="F9" s="55"/>
      <c r="G9" s="55"/>
      <c r="H9" s="55"/>
    </row>
    <row r="10" spans="1:8" ht="14.25" customHeight="1" x14ac:dyDescent="0.2">
      <c r="A10" s="219"/>
      <c r="B10" s="205" t="s">
        <v>15</v>
      </c>
      <c r="C10" s="34" t="s">
        <v>16</v>
      </c>
      <c r="D10" s="45"/>
      <c r="E10" s="35"/>
    </row>
    <row r="11" spans="1:8" ht="14.25" customHeight="1" x14ac:dyDescent="0.2">
      <c r="A11" s="219"/>
      <c r="B11" s="206"/>
      <c r="C11" s="36" t="s">
        <v>17</v>
      </c>
      <c r="D11" s="46">
        <f>-Invest+'Modernisierung Beleuchtung'!H32</f>
        <v>-23000</v>
      </c>
      <c r="E11" s="37">
        <f>D11</f>
        <v>-23000</v>
      </c>
      <c r="G11" s="66"/>
    </row>
    <row r="12" spans="1:8" ht="14.25" customHeight="1" thickBot="1" x14ac:dyDescent="0.25">
      <c r="A12" s="219"/>
      <c r="B12" s="206"/>
      <c r="C12" s="38"/>
      <c r="D12" s="47"/>
      <c r="E12" s="39"/>
      <c r="G12" s="66"/>
    </row>
    <row r="13" spans="1:8" ht="12.6" customHeight="1" x14ac:dyDescent="0.2">
      <c r="A13" s="219"/>
      <c r="B13" s="206"/>
      <c r="C13" s="34" t="s">
        <v>18</v>
      </c>
      <c r="D13" s="48"/>
      <c r="E13" s="40"/>
      <c r="G13" s="66"/>
    </row>
    <row r="14" spans="1:8" x14ac:dyDescent="0.2">
      <c r="A14" s="219"/>
      <c r="B14" s="206"/>
      <c r="C14" s="36" t="s">
        <v>19</v>
      </c>
      <c r="D14" s="46">
        <v>0</v>
      </c>
      <c r="E14" s="37">
        <f>D14*$E$6</f>
        <v>0</v>
      </c>
      <c r="G14" s="66"/>
    </row>
    <row r="15" spans="1:8" ht="13.2" thickBot="1" x14ac:dyDescent="0.25">
      <c r="A15" s="219"/>
      <c r="B15" s="207"/>
      <c r="C15" s="38"/>
      <c r="D15" s="47"/>
      <c r="E15" s="39"/>
      <c r="G15" s="66"/>
    </row>
    <row r="16" spans="1:8" x14ac:dyDescent="0.2">
      <c r="A16" s="219"/>
      <c r="B16" s="193" t="s">
        <v>32</v>
      </c>
      <c r="C16" s="34" t="s">
        <v>20</v>
      </c>
      <c r="D16" s="48"/>
      <c r="E16" s="40"/>
      <c r="G16" s="66"/>
    </row>
    <row r="17" spans="1:5" x14ac:dyDescent="0.2">
      <c r="A17" s="219"/>
      <c r="B17" s="194"/>
      <c r="C17" s="42" t="s">
        <v>21</v>
      </c>
      <c r="D17" s="46">
        <f>'Modernisierung Beleuchtung'!H22:H22*'Modernisierung Beleuchtung'!H20:H20/100</f>
        <v>3790.6</v>
      </c>
      <c r="E17" s="37">
        <f>D17*$E$6</f>
        <v>29718.304</v>
      </c>
    </row>
    <row r="18" spans="1:5" ht="13.2" thickBot="1" x14ac:dyDescent="0.25">
      <c r="A18" s="219"/>
      <c r="B18" s="194"/>
      <c r="C18" s="42"/>
      <c r="D18" s="46"/>
      <c r="E18" s="37"/>
    </row>
    <row r="19" spans="1:5" x14ac:dyDescent="0.2">
      <c r="A19" s="219"/>
      <c r="B19" s="194"/>
      <c r="C19" s="34" t="s">
        <v>22</v>
      </c>
      <c r="D19" s="48"/>
      <c r="E19" s="40"/>
    </row>
    <row r="20" spans="1:5" x14ac:dyDescent="0.2">
      <c r="A20" s="219"/>
      <c r="B20" s="194"/>
      <c r="C20" s="36" t="s">
        <v>23</v>
      </c>
      <c r="D20" s="46">
        <v>0</v>
      </c>
      <c r="E20" s="37">
        <f>D20*$E$6</f>
        <v>0</v>
      </c>
    </row>
    <row r="21" spans="1:5" ht="13.2" thickBot="1" x14ac:dyDescent="0.25">
      <c r="A21" s="219"/>
      <c r="B21" s="194"/>
      <c r="C21" s="38"/>
      <c r="D21" s="47"/>
      <c r="E21" s="39"/>
    </row>
    <row r="22" spans="1:5" x14ac:dyDescent="0.2">
      <c r="A22" s="219"/>
      <c r="B22" s="194"/>
      <c r="C22" s="34" t="s">
        <v>24</v>
      </c>
      <c r="D22" s="48"/>
      <c r="E22" s="40"/>
    </row>
    <row r="23" spans="1:5" x14ac:dyDescent="0.2">
      <c r="A23" s="219"/>
      <c r="B23" s="194"/>
      <c r="C23" s="36" t="s">
        <v>25</v>
      </c>
      <c r="D23" s="46">
        <v>0</v>
      </c>
      <c r="E23" s="37">
        <f>D23*$E$6</f>
        <v>0</v>
      </c>
    </row>
    <row r="24" spans="1:5" ht="13.2" thickBot="1" x14ac:dyDescent="0.25">
      <c r="A24" s="219"/>
      <c r="B24" s="194"/>
      <c r="C24" s="38"/>
      <c r="D24" s="47"/>
      <c r="E24" s="39"/>
    </row>
    <row r="25" spans="1:5" x14ac:dyDescent="0.2">
      <c r="A25" s="219"/>
      <c r="B25" s="194"/>
      <c r="C25" s="34" t="s">
        <v>26</v>
      </c>
      <c r="D25" s="48"/>
      <c r="E25" s="40"/>
    </row>
    <row r="26" spans="1:5" x14ac:dyDescent="0.2">
      <c r="A26" s="219"/>
      <c r="B26" s="194"/>
      <c r="C26" s="41"/>
      <c r="D26" s="46">
        <v>0</v>
      </c>
      <c r="E26" s="37">
        <f>D26*$E$6</f>
        <v>0</v>
      </c>
    </row>
    <row r="27" spans="1:5" ht="13.2" thickBot="1" x14ac:dyDescent="0.25">
      <c r="A27" s="219"/>
      <c r="B27" s="194"/>
      <c r="C27" s="38"/>
      <c r="D27" s="47"/>
      <c r="E27" s="39"/>
    </row>
    <row r="28" spans="1:5" x14ac:dyDescent="0.2">
      <c r="A28" s="219"/>
      <c r="B28" s="194"/>
      <c r="C28" s="34" t="s">
        <v>27</v>
      </c>
      <c r="D28" s="48"/>
      <c r="E28" s="40"/>
    </row>
    <row r="29" spans="1:5" x14ac:dyDescent="0.2">
      <c r="A29" s="219"/>
      <c r="B29" s="194"/>
      <c r="C29" s="36" t="s">
        <v>28</v>
      </c>
      <c r="D29" s="46">
        <v>0</v>
      </c>
      <c r="E29" s="37">
        <f>D29*$E$6</f>
        <v>0</v>
      </c>
    </row>
    <row r="30" spans="1:5" ht="13.2" thickBot="1" x14ac:dyDescent="0.25">
      <c r="A30" s="219"/>
      <c r="B30" s="195"/>
      <c r="C30" s="38"/>
      <c r="D30" s="47"/>
      <c r="E30" s="39"/>
    </row>
    <row r="31" spans="1:5" ht="17.399999999999999" customHeight="1" thickBot="1" x14ac:dyDescent="0.25">
      <c r="A31" s="51"/>
      <c r="B31" s="193" t="s">
        <v>14</v>
      </c>
      <c r="C31" s="65" t="s">
        <v>29</v>
      </c>
      <c r="D31" s="43"/>
      <c r="E31" s="44">
        <f>+E11+E12+E14+E15+E18+E17+E20+E21+E23+E24+E26+E27+E29+E30</f>
        <v>6718.3040000000001</v>
      </c>
    </row>
    <row r="32" spans="1:5" ht="12.75" customHeight="1" x14ac:dyDescent="0.2">
      <c r="A32" s="51"/>
      <c r="B32" s="194"/>
      <c r="C32" s="208" t="str">
        <f>IF('Modernisierung Beleuchtung'!H32&lt;2000,"Eine Förderung über die RL Energie/2014 ist nicht möglich",IF(E31&lt;0,"Eine Förderung über die RL Energie/2014 ist nicht möglich, da die Maßnahme nicht wirtschaftlich ist.","Eine Förderung über die RL Energie/2014 ist möglich"))</f>
        <v>Eine Förderung über die RL Energie/2014 ist möglich</v>
      </c>
      <c r="D32" s="209"/>
      <c r="E32" s="210"/>
    </row>
    <row r="33" spans="1:5" ht="12.75" customHeight="1" x14ac:dyDescent="0.2">
      <c r="A33" s="51"/>
      <c r="B33" s="194"/>
      <c r="C33" s="211"/>
      <c r="D33" s="212"/>
      <c r="E33" s="213"/>
    </row>
    <row r="34" spans="1:5" ht="12.75" customHeight="1" x14ac:dyDescent="0.2">
      <c r="A34" s="51"/>
      <c r="B34" s="194"/>
      <c r="C34" s="211"/>
      <c r="D34" s="212"/>
      <c r="E34" s="213"/>
    </row>
    <row r="35" spans="1:5" ht="12.75" customHeight="1" x14ac:dyDescent="0.2">
      <c r="A35" s="51"/>
      <c r="B35" s="194"/>
      <c r="C35" s="211"/>
      <c r="D35" s="212"/>
      <c r="E35" s="213"/>
    </row>
    <row r="36" spans="1:5" ht="13.5" customHeight="1" thickBot="1" x14ac:dyDescent="0.25">
      <c r="A36" s="51"/>
      <c r="B36" s="195"/>
      <c r="C36" s="214"/>
      <c r="D36" s="215"/>
      <c r="E36" s="216"/>
    </row>
    <row r="37" spans="1:5" x14ac:dyDescent="0.2">
      <c r="A37" s="50"/>
      <c r="B37" s="49"/>
      <c r="C37" s="49"/>
      <c r="D37" s="49"/>
      <c r="E37" s="49"/>
    </row>
  </sheetData>
  <mergeCells count="13">
    <mergeCell ref="A10:A30"/>
    <mergeCell ref="B16:B30"/>
    <mergeCell ref="A1:G1"/>
    <mergeCell ref="A2:B2"/>
    <mergeCell ref="A3:B3"/>
    <mergeCell ref="A4:B4"/>
    <mergeCell ref="B31:B36"/>
    <mergeCell ref="C2:E2"/>
    <mergeCell ref="C3:E3"/>
    <mergeCell ref="C4:E4"/>
    <mergeCell ref="B10:B15"/>
    <mergeCell ref="C32:E36"/>
    <mergeCell ref="D7:E7"/>
  </mergeCells>
  <conditionalFormatting sqref="C32">
    <cfRule type="cellIs" dxfId="1" priority="1" operator="equal">
      <formula>"Eine Förderung über die RL Energie/2014 ist möglich"</formula>
    </cfRule>
  </conditionalFormatting>
  <pageMargins left="0.7" right="0.7" top="0.78740157499999996" bottom="0.78740157499999996" header="0.3" footer="0.3"/>
  <pageSetup paperSize="9" scale="61" orientation="portrait" r:id="rId1"/>
  <legacyDrawing r:id="rId2"/>
  <extLst>
    <ext xmlns:x14="http://schemas.microsoft.com/office/spreadsheetml/2009/9/main" uri="{78C0D931-6437-407d-A8EE-F0AAD7539E65}">
      <x14:conditionalFormattings>
        <x14:conditionalFormatting xmlns:xm="http://schemas.microsoft.com/office/excel/2006/main">
          <x14:cfRule type="beginsWith" priority="2" operator="beginsWith" id="{2E02B0B6-8DDE-453D-B1A1-0A9C07ACAD70}">
            <xm:f>LEFT(C32,LEN("Eine Förderung über die RL Energie/2014 ist nicht möglich"))="Eine Förderung über die RL Energie/2014 ist nicht möglich"</xm:f>
            <xm:f>"Eine Förderung über die RL Energie/2014 ist nicht möglich"</xm:f>
            <x14:dxf>
              <fill>
                <patternFill>
                  <bgColor rgb="FFFF0000"/>
                </patternFill>
              </fill>
            </x14:dxf>
          </x14:cfRule>
          <xm:sqref>C32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Modernisierung Beleuchtung</vt:lpstr>
      <vt:lpstr>Wirtschaftlichkeit</vt:lpstr>
      <vt:lpstr>'Modernisierung Beleuchtung'!Druckbereich</vt:lpstr>
      <vt:lpstr>Wirtschaftlichkeit!Druckbereich</vt:lpstr>
      <vt:lpstr>Invest</vt:lpstr>
      <vt:lpstr>Sägep</vt:lpstr>
    </vt:vector>
  </TitlesOfParts>
  <Company>SAB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Hamann, Georg</dc:creator>
  <cp:lastModifiedBy>Thieme-Czach, Stefan</cp:lastModifiedBy>
  <cp:lastPrinted>2019-03-06T11:16:51Z</cp:lastPrinted>
  <dcterms:created xsi:type="dcterms:W3CDTF">2016-05-13T07:23:35Z</dcterms:created>
  <dcterms:modified xsi:type="dcterms:W3CDTF">2019-08-06T07:44:36Z</dcterms:modified>
</cp:coreProperties>
</file>