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00" windowHeight="4200" activeTab="4"/>
  </bookViews>
  <sheets>
    <sheet name="TV-L bis Nov 22 (korrigiert)" sheetId="13" r:id="rId1"/>
    <sheet name="TV-L ab Dez. 22 (korrigiert)" sheetId="14" r:id="rId2"/>
    <sheet name="TV-L ab Jul. 23" sheetId="9" r:id="rId3"/>
    <sheet name="TV-L ab Dez. 23" sheetId="15" r:id="rId4"/>
    <sheet name="TV-L ab Jan. 24" sheetId="1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0" i="16" l="1"/>
  <c r="AM31" i="16"/>
  <c r="AM32" i="16"/>
  <c r="AM33" i="16"/>
  <c r="AM34" i="16"/>
  <c r="AM35" i="16"/>
  <c r="AM36" i="16"/>
  <c r="AM37" i="16"/>
  <c r="AM38" i="16"/>
  <c r="AM39" i="16"/>
  <c r="AM40" i="16"/>
  <c r="AM41" i="16"/>
  <c r="AM42" i="16"/>
  <c r="AM43" i="16"/>
  <c r="AM29" i="16"/>
  <c r="AM26" i="16"/>
  <c r="AM27" i="16"/>
  <c r="AM25" i="16"/>
  <c r="AP25" i="16"/>
  <c r="AN30" i="16"/>
  <c r="AN31" i="16"/>
  <c r="AN32" i="16"/>
  <c r="AN33" i="16"/>
  <c r="AN34" i="16"/>
  <c r="AN35" i="16"/>
  <c r="AN36" i="16"/>
  <c r="AN37" i="16"/>
  <c r="AN38" i="16"/>
  <c r="AN39" i="16"/>
  <c r="AN40" i="16"/>
  <c r="AN41" i="16"/>
  <c r="AN42" i="16"/>
  <c r="AN43" i="16"/>
  <c r="AN29" i="16"/>
  <c r="AN26" i="16"/>
  <c r="AN27" i="16"/>
  <c r="AN25" i="16"/>
  <c r="AL28" i="16"/>
  <c r="AJ26" i="16"/>
  <c r="AK26" i="16"/>
  <c r="AL26" i="16"/>
  <c r="AO26" i="16"/>
  <c r="AP26" i="16"/>
  <c r="AJ27" i="16"/>
  <c r="AK27" i="16"/>
  <c r="AL27" i="16"/>
  <c r="AO27" i="16"/>
  <c r="AP27" i="16"/>
  <c r="AJ28" i="16"/>
  <c r="AK28" i="16"/>
  <c r="AM28" i="16"/>
  <c r="AN28" i="16"/>
  <c r="AO28" i="16"/>
  <c r="AP28" i="16"/>
  <c r="AJ29" i="16"/>
  <c r="AK29" i="16"/>
  <c r="AL29" i="16"/>
  <c r="AO29" i="16"/>
  <c r="AP29" i="16"/>
  <c r="AJ30" i="16"/>
  <c r="AK30" i="16"/>
  <c r="AL30" i="16"/>
  <c r="AO30" i="16"/>
  <c r="AP30" i="16"/>
  <c r="AJ31" i="16"/>
  <c r="AK31" i="16"/>
  <c r="AL31" i="16"/>
  <c r="AO31" i="16"/>
  <c r="AP31" i="16"/>
  <c r="AJ32" i="16"/>
  <c r="AK32" i="16"/>
  <c r="AL32" i="16"/>
  <c r="AO32" i="16"/>
  <c r="AP32" i="16"/>
  <c r="AJ33" i="16"/>
  <c r="AK33" i="16"/>
  <c r="AL33" i="16"/>
  <c r="AO33" i="16"/>
  <c r="AP33" i="16"/>
  <c r="AJ34" i="16"/>
  <c r="AK34" i="16"/>
  <c r="AL34" i="16"/>
  <c r="AO34" i="16"/>
  <c r="AP34" i="16"/>
  <c r="AJ35" i="16"/>
  <c r="AK35" i="16"/>
  <c r="AL35" i="16"/>
  <c r="AO35" i="16"/>
  <c r="AP35" i="16"/>
  <c r="AJ36" i="16"/>
  <c r="AK36" i="16"/>
  <c r="AL36" i="16"/>
  <c r="AO36" i="16"/>
  <c r="AP36" i="16"/>
  <c r="AJ37" i="16"/>
  <c r="AK37" i="16"/>
  <c r="AL37" i="16"/>
  <c r="AO37" i="16"/>
  <c r="AP37" i="16"/>
  <c r="AJ38" i="16"/>
  <c r="AK38" i="16"/>
  <c r="AL38" i="16"/>
  <c r="AO38" i="16"/>
  <c r="AP38" i="16"/>
  <c r="AJ39" i="16"/>
  <c r="AK39" i="16"/>
  <c r="AL39" i="16"/>
  <c r="AO39" i="16"/>
  <c r="AP39" i="16"/>
  <c r="AJ40" i="16"/>
  <c r="AK40" i="16"/>
  <c r="AL40" i="16"/>
  <c r="AO40" i="16"/>
  <c r="AP40" i="16"/>
  <c r="AJ41" i="16"/>
  <c r="AK41" i="16"/>
  <c r="AL41" i="16"/>
  <c r="AO41" i="16"/>
  <c r="AP41" i="16"/>
  <c r="AJ42" i="16"/>
  <c r="AK42" i="16"/>
  <c r="AL42" i="16"/>
  <c r="AO42" i="16"/>
  <c r="AP42" i="16"/>
  <c r="AJ43" i="16"/>
  <c r="AK43" i="16"/>
  <c r="AL43" i="16"/>
  <c r="AO43" i="16"/>
  <c r="AP43" i="16"/>
  <c r="AK25" i="16"/>
  <c r="AL25" i="16"/>
  <c r="AO25" i="16"/>
  <c r="AJ25" i="16"/>
  <c r="AI43" i="16"/>
  <c r="AI28" i="16"/>
  <c r="AI29" i="16"/>
  <c r="AI30" i="16"/>
  <c r="AI31" i="16"/>
  <c r="AI32" i="16"/>
  <c r="AI33" i="16"/>
  <c r="AI34" i="16"/>
  <c r="AI35" i="16"/>
  <c r="AI36" i="16"/>
  <c r="AI37" i="16"/>
  <c r="AI38" i="16"/>
  <c r="AI39" i="16"/>
  <c r="AI40" i="16"/>
  <c r="AI41" i="16"/>
  <c r="AI42" i="16"/>
  <c r="AI26" i="16"/>
  <c r="AI27" i="16"/>
  <c r="AI25" i="16"/>
  <c r="AM21" i="16"/>
  <c r="C19" i="16"/>
  <c r="U43" i="16"/>
  <c r="AE43" i="16" s="1"/>
  <c r="T43" i="16"/>
  <c r="AD43" i="16" s="1"/>
  <c r="S43" i="16"/>
  <c r="AC43" i="16" s="1"/>
  <c r="R43" i="16"/>
  <c r="AB43" i="16" s="1"/>
  <c r="Q43" i="16"/>
  <c r="AA43" i="16" s="1"/>
  <c r="P43" i="16"/>
  <c r="Z43" i="16" s="1"/>
  <c r="O43" i="16"/>
  <c r="Y43" i="16" s="1"/>
  <c r="N43" i="16"/>
  <c r="X43" i="16" s="1"/>
  <c r="U42" i="16"/>
  <c r="AE42" i="16" s="1"/>
  <c r="T42" i="16"/>
  <c r="AD42" i="16" s="1"/>
  <c r="S42" i="16"/>
  <c r="AC42" i="16" s="1"/>
  <c r="R42" i="16"/>
  <c r="AB42" i="16" s="1"/>
  <c r="Q42" i="16"/>
  <c r="AA42" i="16" s="1"/>
  <c r="P42" i="16"/>
  <c r="Z42" i="16" s="1"/>
  <c r="O42" i="16"/>
  <c r="Y42" i="16" s="1"/>
  <c r="N42" i="16"/>
  <c r="X42" i="16" s="1"/>
  <c r="U41" i="16"/>
  <c r="AE41" i="16" s="1"/>
  <c r="T41" i="16"/>
  <c r="AD41" i="16" s="1"/>
  <c r="S41" i="16"/>
  <c r="AC41" i="16" s="1"/>
  <c r="R41" i="16"/>
  <c r="AB41" i="16" s="1"/>
  <c r="Q41" i="16"/>
  <c r="AA41" i="16" s="1"/>
  <c r="P41" i="16"/>
  <c r="Z41" i="16" s="1"/>
  <c r="O41" i="16"/>
  <c r="Y41" i="16" s="1"/>
  <c r="N41" i="16"/>
  <c r="X41" i="16" s="1"/>
  <c r="U40" i="16"/>
  <c r="AE40" i="16" s="1"/>
  <c r="T40" i="16"/>
  <c r="AD40" i="16" s="1"/>
  <c r="S40" i="16"/>
  <c r="AC40" i="16" s="1"/>
  <c r="R40" i="16"/>
  <c r="AB40" i="16" s="1"/>
  <c r="Q40" i="16"/>
  <c r="AA40" i="16" s="1"/>
  <c r="P40" i="16"/>
  <c r="Z40" i="16" s="1"/>
  <c r="O40" i="16"/>
  <c r="Y40" i="16" s="1"/>
  <c r="N40" i="16"/>
  <c r="X40" i="16" s="1"/>
  <c r="U39" i="16"/>
  <c r="AE39" i="16" s="1"/>
  <c r="T39" i="16"/>
  <c r="AD39" i="16" s="1"/>
  <c r="S39" i="16"/>
  <c r="AC39" i="16" s="1"/>
  <c r="R39" i="16"/>
  <c r="AB39" i="16" s="1"/>
  <c r="Q39" i="16"/>
  <c r="AA39" i="16" s="1"/>
  <c r="P39" i="16"/>
  <c r="Z39" i="16" s="1"/>
  <c r="O39" i="16"/>
  <c r="Y39" i="16" s="1"/>
  <c r="N39" i="16"/>
  <c r="X39" i="16" s="1"/>
  <c r="U38" i="16"/>
  <c r="AE38" i="16" s="1"/>
  <c r="T38" i="16"/>
  <c r="AD38" i="16" s="1"/>
  <c r="S38" i="16"/>
  <c r="AC38" i="16" s="1"/>
  <c r="R38" i="16"/>
  <c r="AB38" i="16" s="1"/>
  <c r="Q38" i="16"/>
  <c r="AA38" i="16" s="1"/>
  <c r="P38" i="16"/>
  <c r="Z38" i="16" s="1"/>
  <c r="O38" i="16"/>
  <c r="Y38" i="16" s="1"/>
  <c r="N38" i="16"/>
  <c r="X38" i="16" s="1"/>
  <c r="U37" i="16"/>
  <c r="AE37" i="16" s="1"/>
  <c r="T37" i="16"/>
  <c r="AD37" i="16" s="1"/>
  <c r="S37" i="16"/>
  <c r="AC37" i="16" s="1"/>
  <c r="R37" i="16"/>
  <c r="AB37" i="16" s="1"/>
  <c r="Q37" i="16"/>
  <c r="AA37" i="16" s="1"/>
  <c r="P37" i="16"/>
  <c r="Z37" i="16" s="1"/>
  <c r="O37" i="16"/>
  <c r="Y37" i="16" s="1"/>
  <c r="N37" i="16"/>
  <c r="X37" i="16" s="1"/>
  <c r="AD36" i="16"/>
  <c r="Z36" i="16"/>
  <c r="U36" i="16"/>
  <c r="AE36" i="16" s="1"/>
  <c r="T36" i="16"/>
  <c r="S36" i="16"/>
  <c r="AC36" i="16" s="1"/>
  <c r="R36" i="16"/>
  <c r="AB36" i="16" s="1"/>
  <c r="Q36" i="16"/>
  <c r="AA36" i="16" s="1"/>
  <c r="P36" i="16"/>
  <c r="O36" i="16"/>
  <c r="Y36" i="16" s="1"/>
  <c r="N36" i="16"/>
  <c r="X36" i="16" s="1"/>
  <c r="AD35" i="16"/>
  <c r="U35" i="16"/>
  <c r="AE35" i="16" s="1"/>
  <c r="T35" i="16"/>
  <c r="S35" i="16"/>
  <c r="AC35" i="16" s="1"/>
  <c r="R35" i="16"/>
  <c r="AB35" i="16" s="1"/>
  <c r="Q35" i="16"/>
  <c r="AA35" i="16" s="1"/>
  <c r="P35" i="16"/>
  <c r="Z35" i="16" s="1"/>
  <c r="O35" i="16"/>
  <c r="Y35" i="16" s="1"/>
  <c r="N35" i="16"/>
  <c r="X35" i="16" s="1"/>
  <c r="U34" i="16"/>
  <c r="AE34" i="16" s="1"/>
  <c r="T34" i="16"/>
  <c r="AD34" i="16" s="1"/>
  <c r="S34" i="16"/>
  <c r="AC34" i="16" s="1"/>
  <c r="R34" i="16"/>
  <c r="AB34" i="16" s="1"/>
  <c r="Q34" i="16"/>
  <c r="AA34" i="16" s="1"/>
  <c r="P34" i="16"/>
  <c r="Z34" i="16" s="1"/>
  <c r="O34" i="16"/>
  <c r="Y34" i="16" s="1"/>
  <c r="N34" i="16"/>
  <c r="X34" i="16" s="1"/>
  <c r="AD33" i="16"/>
  <c r="U33" i="16"/>
  <c r="AE33" i="16" s="1"/>
  <c r="T33" i="16"/>
  <c r="S33" i="16"/>
  <c r="AC33" i="16" s="1"/>
  <c r="R33" i="16"/>
  <c r="AB33" i="16" s="1"/>
  <c r="Q33" i="16"/>
  <c r="AA33" i="16" s="1"/>
  <c r="P33" i="16"/>
  <c r="Z33" i="16" s="1"/>
  <c r="O33" i="16"/>
  <c r="Y33" i="16" s="1"/>
  <c r="N33" i="16"/>
  <c r="X33" i="16" s="1"/>
  <c r="AD32" i="16"/>
  <c r="U32" i="16"/>
  <c r="AE32" i="16" s="1"/>
  <c r="T32" i="16"/>
  <c r="S32" i="16"/>
  <c r="AC32" i="16" s="1"/>
  <c r="R32" i="16"/>
  <c r="AB32" i="16" s="1"/>
  <c r="Q32" i="16"/>
  <c r="AA32" i="16" s="1"/>
  <c r="P32" i="16"/>
  <c r="Z32" i="16" s="1"/>
  <c r="O32" i="16"/>
  <c r="Y32" i="16" s="1"/>
  <c r="N32" i="16"/>
  <c r="X32" i="16" s="1"/>
  <c r="U31" i="16"/>
  <c r="AE31" i="16" s="1"/>
  <c r="T31" i="16"/>
  <c r="AD31" i="16" s="1"/>
  <c r="S31" i="16"/>
  <c r="AC31" i="16" s="1"/>
  <c r="R31" i="16"/>
  <c r="AB31" i="16" s="1"/>
  <c r="Q31" i="16"/>
  <c r="AA31" i="16" s="1"/>
  <c r="P31" i="16"/>
  <c r="Z31" i="16" s="1"/>
  <c r="O31" i="16"/>
  <c r="Y31" i="16" s="1"/>
  <c r="N31" i="16"/>
  <c r="X31" i="16" s="1"/>
  <c r="AD30" i="16"/>
  <c r="Z30" i="16"/>
  <c r="U30" i="16"/>
  <c r="AE30" i="16" s="1"/>
  <c r="T30" i="16"/>
  <c r="S30" i="16"/>
  <c r="AC30" i="16" s="1"/>
  <c r="R30" i="16"/>
  <c r="AB30" i="16" s="1"/>
  <c r="Q30" i="16"/>
  <c r="AA30" i="16" s="1"/>
  <c r="P30" i="16"/>
  <c r="O30" i="16"/>
  <c r="Y30" i="16" s="1"/>
  <c r="N30" i="16"/>
  <c r="X30" i="16" s="1"/>
  <c r="U29" i="16"/>
  <c r="AE29" i="16" s="1"/>
  <c r="T29" i="16"/>
  <c r="AD29" i="16" s="1"/>
  <c r="S29" i="16"/>
  <c r="AC29" i="16" s="1"/>
  <c r="R29" i="16"/>
  <c r="AB29" i="16" s="1"/>
  <c r="Q29" i="16"/>
  <c r="AA29" i="16" s="1"/>
  <c r="P29" i="16"/>
  <c r="Z29" i="16" s="1"/>
  <c r="O29" i="16"/>
  <c r="Y29" i="16" s="1"/>
  <c r="N29" i="16"/>
  <c r="X29" i="16" s="1"/>
  <c r="U28" i="16"/>
  <c r="AE28" i="16" s="1"/>
  <c r="T28" i="16"/>
  <c r="AD28" i="16" s="1"/>
  <c r="S28" i="16"/>
  <c r="AC28" i="16" s="1"/>
  <c r="R28" i="16"/>
  <c r="AB28" i="16" s="1"/>
  <c r="Q28" i="16"/>
  <c r="AA28" i="16" s="1"/>
  <c r="P28" i="16"/>
  <c r="Z28" i="16" s="1"/>
  <c r="O28" i="16"/>
  <c r="Y28" i="16" s="1"/>
  <c r="N28" i="16"/>
  <c r="X28" i="16" s="1"/>
  <c r="U27" i="16"/>
  <c r="AE27" i="16" s="1"/>
  <c r="T27" i="16"/>
  <c r="AD27" i="16" s="1"/>
  <c r="S27" i="16"/>
  <c r="AC27" i="16" s="1"/>
  <c r="R27" i="16"/>
  <c r="AB27" i="16" s="1"/>
  <c r="Q27" i="16"/>
  <c r="AA27" i="16" s="1"/>
  <c r="P27" i="16"/>
  <c r="Z27" i="16" s="1"/>
  <c r="O27" i="16"/>
  <c r="Y27" i="16" s="1"/>
  <c r="N27" i="16"/>
  <c r="X27" i="16" s="1"/>
  <c r="U26" i="16"/>
  <c r="AE26" i="16" s="1"/>
  <c r="T26" i="16"/>
  <c r="AD26" i="16" s="1"/>
  <c r="S26" i="16"/>
  <c r="AC26" i="16" s="1"/>
  <c r="R26" i="16"/>
  <c r="AB26" i="16" s="1"/>
  <c r="Q26" i="16"/>
  <c r="AA26" i="16" s="1"/>
  <c r="P26" i="16"/>
  <c r="Z26" i="16" s="1"/>
  <c r="O26" i="16"/>
  <c r="Y26" i="16" s="1"/>
  <c r="N26" i="16"/>
  <c r="X26" i="16" s="1"/>
  <c r="Z25" i="16"/>
  <c r="U25" i="16"/>
  <c r="AE25" i="16" s="1"/>
  <c r="T25" i="16"/>
  <c r="AD25" i="16" s="1"/>
  <c r="S25" i="16"/>
  <c r="AC25" i="16" s="1"/>
  <c r="R25" i="16"/>
  <c r="AB25" i="16" s="1"/>
  <c r="Q25" i="16"/>
  <c r="AA25" i="16" s="1"/>
  <c r="P25" i="16"/>
  <c r="O25" i="16"/>
  <c r="Y25" i="16" s="1"/>
  <c r="N25" i="16"/>
  <c r="X25" i="16" s="1"/>
  <c r="AM19" i="15"/>
  <c r="C18" i="15"/>
  <c r="Y42" i="15" l="1"/>
  <c r="AJ42" i="15" s="1"/>
  <c r="U42" i="15"/>
  <c r="AE42" i="15" s="1"/>
  <c r="AP42" i="15" s="1"/>
  <c r="T42" i="15"/>
  <c r="AD42" i="15" s="1"/>
  <c r="AO42" i="15" s="1"/>
  <c r="S42" i="15"/>
  <c r="AC42" i="15" s="1"/>
  <c r="AN42" i="15" s="1"/>
  <c r="R42" i="15"/>
  <c r="AB42" i="15" s="1"/>
  <c r="AM42" i="15" s="1"/>
  <c r="Q42" i="15"/>
  <c r="AA42" i="15" s="1"/>
  <c r="AL42" i="15" s="1"/>
  <c r="P42" i="15"/>
  <c r="Z42" i="15" s="1"/>
  <c r="AK42" i="15" s="1"/>
  <c r="O42" i="15"/>
  <c r="N42" i="15"/>
  <c r="X42" i="15" s="1"/>
  <c r="AI42" i="15" s="1"/>
  <c r="U41" i="15"/>
  <c r="AE41" i="15" s="1"/>
  <c r="AP41" i="15" s="1"/>
  <c r="T41" i="15"/>
  <c r="AD41" i="15" s="1"/>
  <c r="AO41" i="15" s="1"/>
  <c r="S41" i="15"/>
  <c r="AC41" i="15" s="1"/>
  <c r="AN41" i="15" s="1"/>
  <c r="R41" i="15"/>
  <c r="AB41" i="15" s="1"/>
  <c r="AM41" i="15" s="1"/>
  <c r="Q41" i="15"/>
  <c r="AA41" i="15" s="1"/>
  <c r="AL41" i="15" s="1"/>
  <c r="P41" i="15"/>
  <c r="Z41" i="15" s="1"/>
  <c r="AK41" i="15" s="1"/>
  <c r="O41" i="15"/>
  <c r="Y41" i="15" s="1"/>
  <c r="AJ41" i="15" s="1"/>
  <c r="N41" i="15"/>
  <c r="X41" i="15" s="1"/>
  <c r="AI41" i="15" s="1"/>
  <c r="U40" i="15"/>
  <c r="AE40" i="15" s="1"/>
  <c r="AP40" i="15" s="1"/>
  <c r="T40" i="15"/>
  <c r="AD40" i="15" s="1"/>
  <c r="AO40" i="15" s="1"/>
  <c r="S40" i="15"/>
  <c r="AC40" i="15" s="1"/>
  <c r="AN40" i="15" s="1"/>
  <c r="R40" i="15"/>
  <c r="AB40" i="15" s="1"/>
  <c r="AM40" i="15" s="1"/>
  <c r="Q40" i="15"/>
  <c r="AA40" i="15" s="1"/>
  <c r="AL40" i="15" s="1"/>
  <c r="P40" i="15"/>
  <c r="Z40" i="15" s="1"/>
  <c r="AK40" i="15" s="1"/>
  <c r="O40" i="15"/>
  <c r="Y40" i="15" s="1"/>
  <c r="AJ40" i="15" s="1"/>
  <c r="N40" i="15"/>
  <c r="X40" i="15" s="1"/>
  <c r="AI40" i="15" s="1"/>
  <c r="U39" i="15"/>
  <c r="AE39" i="15" s="1"/>
  <c r="AP39" i="15" s="1"/>
  <c r="T39" i="15"/>
  <c r="AD39" i="15" s="1"/>
  <c r="AO39" i="15" s="1"/>
  <c r="S39" i="15"/>
  <c r="AC39" i="15" s="1"/>
  <c r="AN39" i="15" s="1"/>
  <c r="R39" i="15"/>
  <c r="AB39" i="15" s="1"/>
  <c r="AM39" i="15" s="1"/>
  <c r="Q39" i="15"/>
  <c r="AA39" i="15" s="1"/>
  <c r="AL39" i="15" s="1"/>
  <c r="P39" i="15"/>
  <c r="Z39" i="15" s="1"/>
  <c r="AK39" i="15" s="1"/>
  <c r="O39" i="15"/>
  <c r="Y39" i="15" s="1"/>
  <c r="AJ39" i="15" s="1"/>
  <c r="N39" i="15"/>
  <c r="X39" i="15" s="1"/>
  <c r="AI39" i="15" s="1"/>
  <c r="U38" i="15"/>
  <c r="AE38" i="15" s="1"/>
  <c r="AP38" i="15" s="1"/>
  <c r="T38" i="15"/>
  <c r="AD38" i="15" s="1"/>
  <c r="AO38" i="15" s="1"/>
  <c r="S38" i="15"/>
  <c r="AC38" i="15" s="1"/>
  <c r="AN38" i="15" s="1"/>
  <c r="R38" i="15"/>
  <c r="AB38" i="15" s="1"/>
  <c r="AM38" i="15" s="1"/>
  <c r="Q38" i="15"/>
  <c r="AA38" i="15" s="1"/>
  <c r="AL38" i="15" s="1"/>
  <c r="P38" i="15"/>
  <c r="Z38" i="15" s="1"/>
  <c r="AK38" i="15" s="1"/>
  <c r="O38" i="15"/>
  <c r="Y38" i="15" s="1"/>
  <c r="AJ38" i="15" s="1"/>
  <c r="N38" i="15"/>
  <c r="X38" i="15" s="1"/>
  <c r="AI38" i="15" s="1"/>
  <c r="U37" i="15"/>
  <c r="AE37" i="15" s="1"/>
  <c r="AP37" i="15" s="1"/>
  <c r="T37" i="15"/>
  <c r="AD37" i="15" s="1"/>
  <c r="AO37" i="15" s="1"/>
  <c r="S37" i="15"/>
  <c r="AC37" i="15" s="1"/>
  <c r="AN37" i="15" s="1"/>
  <c r="R37" i="15"/>
  <c r="AB37" i="15" s="1"/>
  <c r="AM37" i="15" s="1"/>
  <c r="Q37" i="15"/>
  <c r="AA37" i="15" s="1"/>
  <c r="AL37" i="15" s="1"/>
  <c r="P37" i="15"/>
  <c r="Z37" i="15" s="1"/>
  <c r="AK37" i="15" s="1"/>
  <c r="O37" i="15"/>
  <c r="Y37" i="15" s="1"/>
  <c r="AJ37" i="15" s="1"/>
  <c r="N37" i="15"/>
  <c r="X37" i="15" s="1"/>
  <c r="AI37" i="15" s="1"/>
  <c r="U36" i="15"/>
  <c r="AE36" i="15" s="1"/>
  <c r="AP36" i="15" s="1"/>
  <c r="T36" i="15"/>
  <c r="AD36" i="15" s="1"/>
  <c r="AO36" i="15" s="1"/>
  <c r="S36" i="15"/>
  <c r="AC36" i="15" s="1"/>
  <c r="AN36" i="15" s="1"/>
  <c r="R36" i="15"/>
  <c r="AB36" i="15" s="1"/>
  <c r="AM36" i="15" s="1"/>
  <c r="Q36" i="15"/>
  <c r="AA36" i="15" s="1"/>
  <c r="AL36" i="15" s="1"/>
  <c r="P36" i="15"/>
  <c r="Z36" i="15" s="1"/>
  <c r="AK36" i="15" s="1"/>
  <c r="O36" i="15"/>
  <c r="Y36" i="15" s="1"/>
  <c r="AJ36" i="15" s="1"/>
  <c r="N36" i="15"/>
  <c r="X36" i="15" s="1"/>
  <c r="AI36" i="15" s="1"/>
  <c r="U35" i="15"/>
  <c r="AE35" i="15" s="1"/>
  <c r="AP35" i="15" s="1"/>
  <c r="T35" i="15"/>
  <c r="AD35" i="15" s="1"/>
  <c r="AO35" i="15" s="1"/>
  <c r="S35" i="15"/>
  <c r="AC35" i="15" s="1"/>
  <c r="AN35" i="15" s="1"/>
  <c r="R35" i="15"/>
  <c r="AB35" i="15" s="1"/>
  <c r="AM35" i="15" s="1"/>
  <c r="Q35" i="15"/>
  <c r="AA35" i="15" s="1"/>
  <c r="AL35" i="15" s="1"/>
  <c r="P35" i="15"/>
  <c r="Z35" i="15" s="1"/>
  <c r="AK35" i="15" s="1"/>
  <c r="O35" i="15"/>
  <c r="Y35" i="15" s="1"/>
  <c r="AJ35" i="15" s="1"/>
  <c r="N35" i="15"/>
  <c r="X35" i="15" s="1"/>
  <c r="AI35" i="15" s="1"/>
  <c r="U34" i="15"/>
  <c r="AE34" i="15" s="1"/>
  <c r="AP34" i="15" s="1"/>
  <c r="T34" i="15"/>
  <c r="AD34" i="15" s="1"/>
  <c r="AO34" i="15" s="1"/>
  <c r="S34" i="15"/>
  <c r="AC34" i="15" s="1"/>
  <c r="AN34" i="15" s="1"/>
  <c r="R34" i="15"/>
  <c r="AB34" i="15" s="1"/>
  <c r="AM34" i="15" s="1"/>
  <c r="Q34" i="15"/>
  <c r="AA34" i="15" s="1"/>
  <c r="AL34" i="15" s="1"/>
  <c r="P34" i="15"/>
  <c r="Z34" i="15" s="1"/>
  <c r="AK34" i="15" s="1"/>
  <c r="O34" i="15"/>
  <c r="Y34" i="15" s="1"/>
  <c r="AJ34" i="15" s="1"/>
  <c r="N34" i="15"/>
  <c r="X34" i="15" s="1"/>
  <c r="AI34" i="15" s="1"/>
  <c r="U33" i="15"/>
  <c r="AE33" i="15" s="1"/>
  <c r="AP33" i="15" s="1"/>
  <c r="T33" i="15"/>
  <c r="AD33" i="15" s="1"/>
  <c r="AO33" i="15" s="1"/>
  <c r="S33" i="15"/>
  <c r="AC33" i="15" s="1"/>
  <c r="AN33" i="15" s="1"/>
  <c r="R33" i="15"/>
  <c r="AB33" i="15" s="1"/>
  <c r="AM33" i="15" s="1"/>
  <c r="Q33" i="15"/>
  <c r="AA33" i="15" s="1"/>
  <c r="AL33" i="15" s="1"/>
  <c r="P33" i="15"/>
  <c r="Z33" i="15" s="1"/>
  <c r="AK33" i="15" s="1"/>
  <c r="O33" i="15"/>
  <c r="Y33" i="15" s="1"/>
  <c r="AJ33" i="15" s="1"/>
  <c r="N33" i="15"/>
  <c r="X33" i="15" s="1"/>
  <c r="AI33" i="15" s="1"/>
  <c r="U32" i="15"/>
  <c r="AE32" i="15" s="1"/>
  <c r="AP32" i="15" s="1"/>
  <c r="T32" i="15"/>
  <c r="AD32" i="15" s="1"/>
  <c r="AO32" i="15" s="1"/>
  <c r="S32" i="15"/>
  <c r="AC32" i="15" s="1"/>
  <c r="AN32" i="15" s="1"/>
  <c r="R32" i="15"/>
  <c r="AB32" i="15" s="1"/>
  <c r="AM32" i="15" s="1"/>
  <c r="Q32" i="15"/>
  <c r="AA32" i="15" s="1"/>
  <c r="AL32" i="15" s="1"/>
  <c r="P32" i="15"/>
  <c r="Z32" i="15" s="1"/>
  <c r="AK32" i="15" s="1"/>
  <c r="O32" i="15"/>
  <c r="Y32" i="15" s="1"/>
  <c r="AJ32" i="15" s="1"/>
  <c r="N32" i="15"/>
  <c r="X32" i="15" s="1"/>
  <c r="AI32" i="15" s="1"/>
  <c r="U31" i="15"/>
  <c r="AE31" i="15" s="1"/>
  <c r="AP31" i="15" s="1"/>
  <c r="T31" i="15"/>
  <c r="AD31" i="15" s="1"/>
  <c r="AO31" i="15" s="1"/>
  <c r="S31" i="15"/>
  <c r="AC31" i="15" s="1"/>
  <c r="AN31" i="15" s="1"/>
  <c r="R31" i="15"/>
  <c r="AB31" i="15" s="1"/>
  <c r="AM31" i="15" s="1"/>
  <c r="Q31" i="15"/>
  <c r="AA31" i="15" s="1"/>
  <c r="AL31" i="15" s="1"/>
  <c r="P31" i="15"/>
  <c r="Z31" i="15" s="1"/>
  <c r="AK31" i="15" s="1"/>
  <c r="O31" i="15"/>
  <c r="Y31" i="15" s="1"/>
  <c r="AJ31" i="15" s="1"/>
  <c r="N31" i="15"/>
  <c r="X31" i="15" s="1"/>
  <c r="AI31" i="15" s="1"/>
  <c r="U30" i="15"/>
  <c r="AE30" i="15" s="1"/>
  <c r="AP30" i="15" s="1"/>
  <c r="T30" i="15"/>
  <c r="AD30" i="15" s="1"/>
  <c r="AO30" i="15" s="1"/>
  <c r="S30" i="15"/>
  <c r="AC30" i="15" s="1"/>
  <c r="AN30" i="15" s="1"/>
  <c r="R30" i="15"/>
  <c r="AB30" i="15" s="1"/>
  <c r="AM30" i="15" s="1"/>
  <c r="Q30" i="15"/>
  <c r="AA30" i="15" s="1"/>
  <c r="AL30" i="15" s="1"/>
  <c r="P30" i="15"/>
  <c r="Z30" i="15" s="1"/>
  <c r="AK30" i="15" s="1"/>
  <c r="O30" i="15"/>
  <c r="Y30" i="15" s="1"/>
  <c r="AJ30" i="15" s="1"/>
  <c r="N30" i="15"/>
  <c r="X30" i="15" s="1"/>
  <c r="AI30" i="15" s="1"/>
  <c r="U29" i="15"/>
  <c r="AE29" i="15" s="1"/>
  <c r="AP29" i="15" s="1"/>
  <c r="T29" i="15"/>
  <c r="AD29" i="15" s="1"/>
  <c r="AO29" i="15" s="1"/>
  <c r="S29" i="15"/>
  <c r="AC29" i="15" s="1"/>
  <c r="AN29" i="15" s="1"/>
  <c r="R29" i="15"/>
  <c r="AB29" i="15" s="1"/>
  <c r="AM29" i="15" s="1"/>
  <c r="Q29" i="15"/>
  <c r="AA29" i="15" s="1"/>
  <c r="AL29" i="15" s="1"/>
  <c r="P29" i="15"/>
  <c r="Z29" i="15" s="1"/>
  <c r="AK29" i="15" s="1"/>
  <c r="O29" i="15"/>
  <c r="Y29" i="15" s="1"/>
  <c r="AJ29" i="15" s="1"/>
  <c r="N29" i="15"/>
  <c r="X29" i="15" s="1"/>
  <c r="AI29" i="15" s="1"/>
  <c r="U28" i="15"/>
  <c r="AE28" i="15" s="1"/>
  <c r="AP28" i="15" s="1"/>
  <c r="T28" i="15"/>
  <c r="AD28" i="15" s="1"/>
  <c r="AO28" i="15" s="1"/>
  <c r="S28" i="15"/>
  <c r="AC28" i="15" s="1"/>
  <c r="AN28" i="15" s="1"/>
  <c r="R28" i="15"/>
  <c r="AB28" i="15" s="1"/>
  <c r="AM28" i="15" s="1"/>
  <c r="Q28" i="15"/>
  <c r="AA28" i="15" s="1"/>
  <c r="AL28" i="15" s="1"/>
  <c r="P28" i="15"/>
  <c r="Z28" i="15" s="1"/>
  <c r="AK28" i="15" s="1"/>
  <c r="O28" i="15"/>
  <c r="Y28" i="15" s="1"/>
  <c r="AJ28" i="15" s="1"/>
  <c r="N28" i="15"/>
  <c r="X28" i="15" s="1"/>
  <c r="AI28" i="15" s="1"/>
  <c r="U27" i="15"/>
  <c r="AE27" i="15" s="1"/>
  <c r="AP27" i="15" s="1"/>
  <c r="T27" i="15"/>
  <c r="AD27" i="15" s="1"/>
  <c r="AO27" i="15" s="1"/>
  <c r="S27" i="15"/>
  <c r="AC27" i="15" s="1"/>
  <c r="AN27" i="15" s="1"/>
  <c r="R27" i="15"/>
  <c r="AB27" i="15" s="1"/>
  <c r="AM27" i="15" s="1"/>
  <c r="Q27" i="15"/>
  <c r="AA27" i="15" s="1"/>
  <c r="AL27" i="15" s="1"/>
  <c r="P27" i="15"/>
  <c r="Z27" i="15" s="1"/>
  <c r="AK27" i="15" s="1"/>
  <c r="O27" i="15"/>
  <c r="Y27" i="15" s="1"/>
  <c r="AJ27" i="15" s="1"/>
  <c r="N27" i="15"/>
  <c r="X27" i="15" s="1"/>
  <c r="AI27" i="15" s="1"/>
  <c r="U26" i="15"/>
  <c r="AE26" i="15" s="1"/>
  <c r="AP26" i="15" s="1"/>
  <c r="T26" i="15"/>
  <c r="AD26" i="15" s="1"/>
  <c r="AO26" i="15" s="1"/>
  <c r="S26" i="15"/>
  <c r="AC26" i="15" s="1"/>
  <c r="AN26" i="15" s="1"/>
  <c r="R26" i="15"/>
  <c r="AB26" i="15" s="1"/>
  <c r="AM26" i="15" s="1"/>
  <c r="Q26" i="15"/>
  <c r="AA26" i="15" s="1"/>
  <c r="AL26" i="15" s="1"/>
  <c r="P26" i="15"/>
  <c r="Z26" i="15" s="1"/>
  <c r="AK26" i="15" s="1"/>
  <c r="O26" i="15"/>
  <c r="Y26" i="15" s="1"/>
  <c r="AJ26" i="15" s="1"/>
  <c r="N26" i="15"/>
  <c r="X26" i="15" s="1"/>
  <c r="AI26" i="15" s="1"/>
  <c r="U25" i="15"/>
  <c r="AE25" i="15" s="1"/>
  <c r="AP25" i="15" s="1"/>
  <c r="T25" i="15"/>
  <c r="AD25" i="15" s="1"/>
  <c r="AO25" i="15" s="1"/>
  <c r="S25" i="15"/>
  <c r="AC25" i="15" s="1"/>
  <c r="AN25" i="15" s="1"/>
  <c r="R25" i="15"/>
  <c r="AB25" i="15" s="1"/>
  <c r="AM25" i="15" s="1"/>
  <c r="Q25" i="15"/>
  <c r="AA25" i="15" s="1"/>
  <c r="AL25" i="15" s="1"/>
  <c r="P25" i="15"/>
  <c r="Z25" i="15" s="1"/>
  <c r="AK25" i="15" s="1"/>
  <c r="O25" i="15"/>
  <c r="Y25" i="15" s="1"/>
  <c r="AJ25" i="15" s="1"/>
  <c r="N25" i="15"/>
  <c r="X25" i="15" s="1"/>
  <c r="AI25" i="15" s="1"/>
  <c r="U24" i="15"/>
  <c r="AE24" i="15" s="1"/>
  <c r="AP24" i="15" s="1"/>
  <c r="T24" i="15"/>
  <c r="AD24" i="15" s="1"/>
  <c r="AO24" i="15" s="1"/>
  <c r="S24" i="15"/>
  <c r="AC24" i="15" s="1"/>
  <c r="AN24" i="15" s="1"/>
  <c r="R24" i="15"/>
  <c r="AB24" i="15" s="1"/>
  <c r="AM24" i="15" s="1"/>
  <c r="Q24" i="15"/>
  <c r="AA24" i="15" s="1"/>
  <c r="AL24" i="15" s="1"/>
  <c r="P24" i="15"/>
  <c r="Z24" i="15" s="1"/>
  <c r="AK24" i="15" s="1"/>
  <c r="O24" i="15"/>
  <c r="Y24" i="15" s="1"/>
  <c r="AJ24" i="15" s="1"/>
  <c r="N24" i="15"/>
  <c r="X24" i="15" s="1"/>
  <c r="AI24" i="15" s="1"/>
  <c r="AP21" i="9" l="1"/>
  <c r="AP22" i="9"/>
  <c r="AP23" i="9"/>
  <c r="AP24" i="9"/>
  <c r="AP25" i="9"/>
  <c r="AP26" i="9"/>
  <c r="AP27" i="9"/>
  <c r="AP28" i="9"/>
  <c r="AP29" i="9"/>
  <c r="AP30" i="9"/>
  <c r="AP31" i="9"/>
  <c r="AP32" i="9"/>
  <c r="AP33" i="9"/>
  <c r="AP34" i="9"/>
  <c r="AP35" i="9"/>
  <c r="AP36" i="9"/>
  <c r="AP37" i="9"/>
  <c r="AP38" i="9"/>
  <c r="AO21" i="9"/>
  <c r="AO22" i="9"/>
  <c r="AO23" i="9"/>
  <c r="AO24" i="9"/>
  <c r="AO25" i="9"/>
  <c r="AO26" i="9"/>
  <c r="AO27" i="9"/>
  <c r="AO28" i="9"/>
  <c r="AO29" i="9"/>
  <c r="AO30" i="9"/>
  <c r="AO31" i="9"/>
  <c r="AO32" i="9"/>
  <c r="AO33" i="9"/>
  <c r="AO34" i="9"/>
  <c r="AO35" i="9"/>
  <c r="AO36" i="9"/>
  <c r="AO37" i="9"/>
  <c r="AO38" i="9"/>
  <c r="AN21" i="9"/>
  <c r="AN22" i="9"/>
  <c r="AN23" i="9"/>
  <c r="AN24" i="9"/>
  <c r="AN25" i="9"/>
  <c r="AN26" i="9"/>
  <c r="AN27" i="9"/>
  <c r="AN28" i="9"/>
  <c r="AN29" i="9"/>
  <c r="AN30" i="9"/>
  <c r="AN31" i="9"/>
  <c r="AN32" i="9"/>
  <c r="AN33" i="9"/>
  <c r="AN34" i="9"/>
  <c r="AN35" i="9"/>
  <c r="AN36" i="9"/>
  <c r="AN37" i="9"/>
  <c r="AN38" i="9"/>
  <c r="AM21" i="9"/>
  <c r="AM22" i="9"/>
  <c r="AM23" i="9"/>
  <c r="AM24" i="9"/>
  <c r="AM25" i="9"/>
  <c r="AM26" i="9"/>
  <c r="AM27" i="9"/>
  <c r="AM28" i="9"/>
  <c r="AM29" i="9"/>
  <c r="AM30" i="9"/>
  <c r="AM31" i="9"/>
  <c r="AM32" i="9"/>
  <c r="AM33" i="9"/>
  <c r="AM34" i="9"/>
  <c r="AM35" i="9"/>
  <c r="AM36" i="9"/>
  <c r="AM37" i="9"/>
  <c r="AM38" i="9"/>
  <c r="AL21" i="9"/>
  <c r="AL22" i="9"/>
  <c r="AL23" i="9"/>
  <c r="AL24" i="9"/>
  <c r="AL25" i="9"/>
  <c r="AL26" i="9"/>
  <c r="AL27" i="9"/>
  <c r="AL28" i="9"/>
  <c r="AL29" i="9"/>
  <c r="AL30" i="9"/>
  <c r="AL31" i="9"/>
  <c r="AL32" i="9"/>
  <c r="AL33" i="9"/>
  <c r="AL34" i="9"/>
  <c r="AL35" i="9"/>
  <c r="AL36" i="9"/>
  <c r="AL37" i="9"/>
  <c r="AL38" i="9"/>
  <c r="AK21" i="9"/>
  <c r="AK22" i="9"/>
  <c r="AK23" i="9"/>
  <c r="AK24" i="9"/>
  <c r="AK25" i="9"/>
  <c r="AK26" i="9"/>
  <c r="AK27" i="9"/>
  <c r="AK28" i="9"/>
  <c r="AK29" i="9"/>
  <c r="AK30" i="9"/>
  <c r="AK31" i="9"/>
  <c r="AK32" i="9"/>
  <c r="AK33" i="9"/>
  <c r="AK34" i="9"/>
  <c r="AK35" i="9"/>
  <c r="AK36" i="9"/>
  <c r="AK37" i="9"/>
  <c r="AK38" i="9"/>
  <c r="AJ21" i="9"/>
  <c r="AJ22" i="9"/>
  <c r="AJ23" i="9"/>
  <c r="AJ24" i="9"/>
  <c r="AJ25" i="9"/>
  <c r="AJ26" i="9"/>
  <c r="AJ27" i="9"/>
  <c r="AJ28" i="9"/>
  <c r="AJ29" i="9"/>
  <c r="AJ30" i="9"/>
  <c r="AJ31" i="9"/>
  <c r="AJ32" i="9"/>
  <c r="AJ33" i="9"/>
  <c r="AJ34" i="9"/>
  <c r="AJ35" i="9"/>
  <c r="AJ36" i="9"/>
  <c r="AJ37" i="9"/>
  <c r="AJ38" i="9"/>
  <c r="AI21" i="9"/>
  <c r="AI22" i="9"/>
  <c r="AI23" i="9"/>
  <c r="AI24" i="9"/>
  <c r="AI25" i="9"/>
  <c r="AI26" i="9"/>
  <c r="AI27" i="9"/>
  <c r="AI28" i="9"/>
  <c r="AI29" i="9"/>
  <c r="AI30" i="9"/>
  <c r="AI31" i="9"/>
  <c r="AI32" i="9"/>
  <c r="AI33" i="9"/>
  <c r="AI34" i="9"/>
  <c r="AI35" i="9"/>
  <c r="AI36" i="9"/>
  <c r="AI37" i="9"/>
  <c r="AI38" i="9"/>
  <c r="AL20" i="9"/>
  <c r="AM20" i="9"/>
  <c r="AN20" i="9"/>
  <c r="AO20" i="9"/>
  <c r="AP20" i="9"/>
  <c r="AK20" i="9"/>
  <c r="AJ20" i="9"/>
  <c r="AI20" i="9"/>
  <c r="AP20" i="14"/>
  <c r="AP21" i="14"/>
  <c r="AP22" i="14"/>
  <c r="AP23" i="14"/>
  <c r="AP24" i="14"/>
  <c r="AP25" i="14"/>
  <c r="AP26" i="14"/>
  <c r="AP27" i="14"/>
  <c r="AP28" i="14"/>
  <c r="AP29" i="14"/>
  <c r="AP30" i="14"/>
  <c r="AP31" i="14"/>
  <c r="AP32" i="14"/>
  <c r="AP33" i="14"/>
  <c r="AP34" i="14"/>
  <c r="AP35" i="14"/>
  <c r="AP36" i="14"/>
  <c r="AP37" i="14"/>
  <c r="AO20" i="14"/>
  <c r="AO21" i="14"/>
  <c r="AO22" i="14"/>
  <c r="AO23" i="14"/>
  <c r="AO24" i="14"/>
  <c r="AO25" i="14"/>
  <c r="AO26" i="14"/>
  <c r="AO27" i="14"/>
  <c r="AO28" i="14"/>
  <c r="AO29" i="14"/>
  <c r="AO30" i="14"/>
  <c r="AO31" i="14"/>
  <c r="AO32" i="14"/>
  <c r="AO33" i="14"/>
  <c r="AO34" i="14"/>
  <c r="AO35" i="14"/>
  <c r="AO36" i="14"/>
  <c r="AO37" i="14"/>
  <c r="AN20" i="14"/>
  <c r="AN21" i="14"/>
  <c r="AN22" i="14"/>
  <c r="AN23" i="14"/>
  <c r="AN24" i="14"/>
  <c r="AN25" i="14"/>
  <c r="AN26" i="14"/>
  <c r="AN27" i="14"/>
  <c r="AN28" i="14"/>
  <c r="AN29" i="14"/>
  <c r="AN30" i="14"/>
  <c r="AN31" i="14"/>
  <c r="AN32" i="14"/>
  <c r="AN33" i="14"/>
  <c r="AN34" i="14"/>
  <c r="AN35" i="14"/>
  <c r="AN36" i="14"/>
  <c r="AN37" i="14"/>
  <c r="AM20" i="14"/>
  <c r="AM21" i="14"/>
  <c r="AM22" i="14"/>
  <c r="AM23" i="14"/>
  <c r="AM24" i="14"/>
  <c r="AM25" i="14"/>
  <c r="AM26" i="14"/>
  <c r="AM27" i="14"/>
  <c r="AM28" i="14"/>
  <c r="AM29" i="14"/>
  <c r="AM30" i="14"/>
  <c r="AM31" i="14"/>
  <c r="AM32" i="14"/>
  <c r="AM33" i="14"/>
  <c r="AM34" i="14"/>
  <c r="AM35" i="14"/>
  <c r="AM36" i="14"/>
  <c r="AM37" i="14"/>
  <c r="AL20" i="14"/>
  <c r="AL21" i="14"/>
  <c r="AL22" i="14"/>
  <c r="AL23" i="14"/>
  <c r="AL24" i="14"/>
  <c r="AL25" i="14"/>
  <c r="AL26" i="14"/>
  <c r="AL27" i="14"/>
  <c r="AL28" i="14"/>
  <c r="AL29" i="14"/>
  <c r="AL30" i="14"/>
  <c r="AL31" i="14"/>
  <c r="AL32" i="14"/>
  <c r="AL33" i="14"/>
  <c r="AL34" i="14"/>
  <c r="AL35" i="14"/>
  <c r="AL36" i="14"/>
  <c r="AL37" i="14"/>
  <c r="AK20" i="14"/>
  <c r="AK21" i="14"/>
  <c r="AK22" i="14"/>
  <c r="AK23" i="14"/>
  <c r="AK24" i="14"/>
  <c r="AK25" i="14"/>
  <c r="AK26" i="14"/>
  <c r="AK27" i="14"/>
  <c r="AK28" i="14"/>
  <c r="AK29" i="14"/>
  <c r="AK30" i="14"/>
  <c r="AK31" i="14"/>
  <c r="AK32" i="14"/>
  <c r="AK33" i="14"/>
  <c r="AK34" i="14"/>
  <c r="AK35" i="14"/>
  <c r="AK36" i="14"/>
  <c r="AK37" i="14"/>
  <c r="AJ20" i="14"/>
  <c r="AJ21" i="14"/>
  <c r="AJ22" i="14"/>
  <c r="AJ23" i="14"/>
  <c r="AJ24" i="14"/>
  <c r="AJ25" i="14"/>
  <c r="AJ26" i="14"/>
  <c r="AJ27" i="14"/>
  <c r="AJ28" i="14"/>
  <c r="AJ29" i="14"/>
  <c r="AJ30" i="14"/>
  <c r="AJ31" i="14"/>
  <c r="AJ32" i="14"/>
  <c r="AJ33" i="14"/>
  <c r="AJ34" i="14"/>
  <c r="AJ35" i="14"/>
  <c r="AJ36" i="14"/>
  <c r="AJ37" i="14"/>
  <c r="AI20" i="14"/>
  <c r="AI21" i="14"/>
  <c r="AI22" i="14"/>
  <c r="AI23" i="14"/>
  <c r="AI24" i="14"/>
  <c r="AI25" i="14"/>
  <c r="AI26" i="14"/>
  <c r="AI27" i="14"/>
  <c r="AI28" i="14"/>
  <c r="AI29" i="14"/>
  <c r="AI30" i="14"/>
  <c r="AI31" i="14"/>
  <c r="AI32" i="14"/>
  <c r="AI33" i="14"/>
  <c r="AI34" i="14"/>
  <c r="AI35" i="14"/>
  <c r="AI36" i="14"/>
  <c r="AI37" i="14"/>
  <c r="AK19" i="14"/>
  <c r="AL19" i="14"/>
  <c r="AM19" i="14"/>
  <c r="AN19" i="14"/>
  <c r="AO19" i="14"/>
  <c r="AP19" i="14"/>
  <c r="AJ19" i="14"/>
  <c r="AI19" i="14"/>
  <c r="AP20" i="13"/>
  <c r="AP21" i="13"/>
  <c r="AP22" i="13"/>
  <c r="AP23" i="13"/>
  <c r="AP24" i="13"/>
  <c r="AP25" i="13"/>
  <c r="AP26" i="13"/>
  <c r="AP27" i="13"/>
  <c r="AP28" i="13"/>
  <c r="AP29" i="13"/>
  <c r="AP30" i="13"/>
  <c r="AP31" i="13"/>
  <c r="AP32" i="13"/>
  <c r="AP33" i="13"/>
  <c r="AP34" i="13"/>
  <c r="AP35" i="13"/>
  <c r="AP36" i="13"/>
  <c r="AP37" i="13"/>
  <c r="AO20" i="13"/>
  <c r="AO21" i="13"/>
  <c r="AO22" i="13"/>
  <c r="AO23" i="13"/>
  <c r="AO24" i="13"/>
  <c r="AO25" i="13"/>
  <c r="AO26" i="13"/>
  <c r="AO27" i="13"/>
  <c r="AO28" i="13"/>
  <c r="AO29" i="13"/>
  <c r="AO30" i="13"/>
  <c r="AO31" i="13"/>
  <c r="AO32" i="13"/>
  <c r="AO33" i="13"/>
  <c r="AO34" i="13"/>
  <c r="AO35" i="13"/>
  <c r="AO36" i="13"/>
  <c r="AO37" i="13"/>
  <c r="AN20" i="13"/>
  <c r="AN21" i="13"/>
  <c r="AN22" i="13"/>
  <c r="AN23" i="13"/>
  <c r="AN24" i="13"/>
  <c r="AN25" i="13"/>
  <c r="AN26" i="13"/>
  <c r="AN27" i="13"/>
  <c r="AN28" i="13"/>
  <c r="AN29" i="13"/>
  <c r="AN30" i="13"/>
  <c r="AN31" i="13"/>
  <c r="AN32" i="13"/>
  <c r="AN33" i="13"/>
  <c r="AN34" i="13"/>
  <c r="AN35" i="13"/>
  <c r="AN36" i="13"/>
  <c r="AN37" i="13"/>
  <c r="AM20" i="13"/>
  <c r="AM21" i="13"/>
  <c r="AM22" i="13"/>
  <c r="AM23" i="13"/>
  <c r="AM24" i="13"/>
  <c r="AM25" i="13"/>
  <c r="AM26" i="13"/>
  <c r="AM27" i="13"/>
  <c r="AM28" i="13"/>
  <c r="AM29" i="13"/>
  <c r="AM30" i="13"/>
  <c r="AM31" i="13"/>
  <c r="AM32" i="13"/>
  <c r="AM33" i="13"/>
  <c r="AM34" i="13"/>
  <c r="AM35" i="13"/>
  <c r="AM36" i="13"/>
  <c r="AM37" i="13"/>
  <c r="AL20" i="13"/>
  <c r="AL21" i="13"/>
  <c r="AL22" i="13"/>
  <c r="AL23" i="13"/>
  <c r="AL24" i="13"/>
  <c r="AL25" i="13"/>
  <c r="AL26" i="13"/>
  <c r="AL27" i="13"/>
  <c r="AL28" i="13"/>
  <c r="AL29" i="13"/>
  <c r="AL30" i="13"/>
  <c r="AL31" i="13"/>
  <c r="AL32" i="13"/>
  <c r="AL33" i="13"/>
  <c r="AL34" i="13"/>
  <c r="AL35" i="13"/>
  <c r="AL36" i="13"/>
  <c r="AL37" i="13"/>
  <c r="AK20" i="13"/>
  <c r="AK21" i="13"/>
  <c r="AK22" i="13"/>
  <c r="AK23" i="13"/>
  <c r="AK24" i="13"/>
  <c r="AK25" i="13"/>
  <c r="AK26" i="13"/>
  <c r="AK27" i="13"/>
  <c r="AK28" i="13"/>
  <c r="AK29" i="13"/>
  <c r="AK30" i="13"/>
  <c r="AK31" i="13"/>
  <c r="AK32" i="13"/>
  <c r="AK33" i="13"/>
  <c r="AK34" i="13"/>
  <c r="AK35" i="13"/>
  <c r="AK36" i="13"/>
  <c r="AK37" i="13"/>
  <c r="AJ20" i="13"/>
  <c r="AJ21" i="13"/>
  <c r="AJ22" i="13"/>
  <c r="AJ23" i="13"/>
  <c r="AJ24" i="13"/>
  <c r="AJ25" i="13"/>
  <c r="AJ26" i="13"/>
  <c r="AJ27" i="13"/>
  <c r="AJ28" i="13"/>
  <c r="AJ29" i="13"/>
  <c r="AJ30" i="13"/>
  <c r="AJ31" i="13"/>
  <c r="AJ32" i="13"/>
  <c r="AJ33" i="13"/>
  <c r="AJ34" i="13"/>
  <c r="AJ35" i="13"/>
  <c r="AJ36" i="13"/>
  <c r="AJ37" i="13"/>
  <c r="AJ19" i="13"/>
  <c r="AK19" i="13"/>
  <c r="AL19" i="13"/>
  <c r="AM19" i="13"/>
  <c r="AN19" i="13"/>
  <c r="AO19" i="13"/>
  <c r="AP19" i="13"/>
  <c r="AI34" i="13"/>
  <c r="AI35" i="13"/>
  <c r="AI36" i="13"/>
  <c r="AI37" i="13"/>
  <c r="AI33" i="13"/>
  <c r="AI32" i="13"/>
  <c r="AI31" i="13"/>
  <c r="AI30" i="13"/>
  <c r="AI29" i="13"/>
  <c r="AI28" i="13"/>
  <c r="AI27" i="13"/>
  <c r="AI26" i="13"/>
  <c r="AI25" i="13"/>
  <c r="AI24" i="13"/>
  <c r="AI22" i="13"/>
  <c r="AI23" i="13"/>
  <c r="AI21" i="13"/>
  <c r="AI20" i="13"/>
  <c r="AI19" i="13"/>
  <c r="U37" i="14"/>
  <c r="AE37" i="14" s="1"/>
  <c r="T37" i="14"/>
  <c r="AD37" i="14" s="1"/>
  <c r="S37" i="14"/>
  <c r="AC37" i="14" s="1"/>
  <c r="R37" i="14"/>
  <c r="AB37" i="14" s="1"/>
  <c r="Q37" i="14"/>
  <c r="AA37" i="14" s="1"/>
  <c r="P37" i="14"/>
  <c r="Z37" i="14" s="1"/>
  <c r="O37" i="14"/>
  <c r="Y37" i="14" s="1"/>
  <c r="N37" i="14"/>
  <c r="X37" i="14" s="1"/>
  <c r="U36" i="14"/>
  <c r="AE36" i="14" s="1"/>
  <c r="T36" i="14"/>
  <c r="AD36" i="14" s="1"/>
  <c r="S36" i="14"/>
  <c r="AC36" i="14" s="1"/>
  <c r="R36" i="14"/>
  <c r="AB36" i="14" s="1"/>
  <c r="Q36" i="14"/>
  <c r="AA36" i="14" s="1"/>
  <c r="P36" i="14"/>
  <c r="Z36" i="14" s="1"/>
  <c r="O36" i="14"/>
  <c r="Y36" i="14" s="1"/>
  <c r="N36" i="14"/>
  <c r="X36" i="14" s="1"/>
  <c r="AB35" i="14"/>
  <c r="U35" i="14"/>
  <c r="AE35" i="14" s="1"/>
  <c r="T35" i="14"/>
  <c r="AD35" i="14" s="1"/>
  <c r="S35" i="14"/>
  <c r="AC35" i="14" s="1"/>
  <c r="R35" i="14"/>
  <c r="Q35" i="14"/>
  <c r="AA35" i="14" s="1"/>
  <c r="P35" i="14"/>
  <c r="Z35" i="14" s="1"/>
  <c r="O35" i="14"/>
  <c r="Y35" i="14" s="1"/>
  <c r="N35" i="14"/>
  <c r="X35" i="14" s="1"/>
  <c r="AB34" i="14"/>
  <c r="U34" i="14"/>
  <c r="AE34" i="14" s="1"/>
  <c r="T34" i="14"/>
  <c r="AD34" i="14" s="1"/>
  <c r="S34" i="14"/>
  <c r="AC34" i="14" s="1"/>
  <c r="R34" i="14"/>
  <c r="Q34" i="14"/>
  <c r="AA34" i="14" s="1"/>
  <c r="P34" i="14"/>
  <c r="Z34" i="14" s="1"/>
  <c r="O34" i="14"/>
  <c r="Y34" i="14" s="1"/>
  <c r="N34" i="14"/>
  <c r="X34" i="14" s="1"/>
  <c r="AB33" i="14"/>
  <c r="U33" i="14"/>
  <c r="AE33" i="14" s="1"/>
  <c r="T33" i="14"/>
  <c r="AD33" i="14" s="1"/>
  <c r="S33" i="14"/>
  <c r="AC33" i="14" s="1"/>
  <c r="R33" i="14"/>
  <c r="Q33" i="14"/>
  <c r="AA33" i="14" s="1"/>
  <c r="P33" i="14"/>
  <c r="Z33" i="14" s="1"/>
  <c r="O33" i="14"/>
  <c r="Y33" i="14" s="1"/>
  <c r="N33" i="14"/>
  <c r="X33" i="14" s="1"/>
  <c r="AB32" i="14"/>
  <c r="U32" i="14"/>
  <c r="AE32" i="14" s="1"/>
  <c r="T32" i="14"/>
  <c r="AD32" i="14" s="1"/>
  <c r="S32" i="14"/>
  <c r="AC32" i="14" s="1"/>
  <c r="R32" i="14"/>
  <c r="Q32" i="14"/>
  <c r="AA32" i="14" s="1"/>
  <c r="P32" i="14"/>
  <c r="Z32" i="14" s="1"/>
  <c r="O32" i="14"/>
  <c r="Y32" i="14" s="1"/>
  <c r="N32" i="14"/>
  <c r="X32" i="14" s="1"/>
  <c r="AB31" i="14"/>
  <c r="U31" i="14"/>
  <c r="AE31" i="14" s="1"/>
  <c r="T31" i="14"/>
  <c r="AD31" i="14" s="1"/>
  <c r="S31" i="14"/>
  <c r="AC31" i="14" s="1"/>
  <c r="R31" i="14"/>
  <c r="Q31" i="14"/>
  <c r="AA31" i="14" s="1"/>
  <c r="P31" i="14"/>
  <c r="Z31" i="14" s="1"/>
  <c r="O31" i="14"/>
  <c r="Y31" i="14" s="1"/>
  <c r="N31" i="14"/>
  <c r="X31" i="14" s="1"/>
  <c r="AB30" i="14"/>
  <c r="AA30" i="14"/>
  <c r="U30" i="14"/>
  <c r="AE30" i="14" s="1"/>
  <c r="T30" i="14"/>
  <c r="AD30" i="14" s="1"/>
  <c r="S30" i="14"/>
  <c r="AC30" i="14" s="1"/>
  <c r="R30" i="14"/>
  <c r="Q30" i="14"/>
  <c r="P30" i="14"/>
  <c r="Z30" i="14" s="1"/>
  <c r="O30" i="14"/>
  <c r="Y30" i="14" s="1"/>
  <c r="N30" i="14"/>
  <c r="X30" i="14" s="1"/>
  <c r="AE29" i="14"/>
  <c r="AA29" i="14"/>
  <c r="U29" i="14"/>
  <c r="T29" i="14"/>
  <c r="AD29" i="14" s="1"/>
  <c r="S29" i="14"/>
  <c r="AC29" i="14" s="1"/>
  <c r="R29" i="14"/>
  <c r="AB29" i="14" s="1"/>
  <c r="Q29" i="14"/>
  <c r="P29" i="14"/>
  <c r="Z29" i="14" s="1"/>
  <c r="O29" i="14"/>
  <c r="Y29" i="14" s="1"/>
  <c r="N29" i="14"/>
  <c r="X29" i="14" s="1"/>
  <c r="AE28" i="14"/>
  <c r="AA28" i="14"/>
  <c r="U28" i="14"/>
  <c r="T28" i="14"/>
  <c r="AD28" i="14" s="1"/>
  <c r="S28" i="14"/>
  <c r="AC28" i="14" s="1"/>
  <c r="R28" i="14"/>
  <c r="AB28" i="14" s="1"/>
  <c r="Q28" i="14"/>
  <c r="P28" i="14"/>
  <c r="Z28" i="14" s="1"/>
  <c r="O28" i="14"/>
  <c r="Y28" i="14" s="1"/>
  <c r="N28" i="14"/>
  <c r="X28" i="14" s="1"/>
  <c r="AE27" i="14"/>
  <c r="AA27" i="14"/>
  <c r="U27" i="14"/>
  <c r="T27" i="14"/>
  <c r="AD27" i="14" s="1"/>
  <c r="S27" i="14"/>
  <c r="AC27" i="14" s="1"/>
  <c r="R27" i="14"/>
  <c r="AB27" i="14" s="1"/>
  <c r="Q27" i="14"/>
  <c r="P27" i="14"/>
  <c r="Z27" i="14" s="1"/>
  <c r="O27" i="14"/>
  <c r="Y27" i="14" s="1"/>
  <c r="N27" i="14"/>
  <c r="X27" i="14" s="1"/>
  <c r="AE26" i="14"/>
  <c r="AA26" i="14"/>
  <c r="U26" i="14"/>
  <c r="T26" i="14"/>
  <c r="AD26" i="14" s="1"/>
  <c r="S26" i="14"/>
  <c r="AC26" i="14" s="1"/>
  <c r="R26" i="14"/>
  <c r="AB26" i="14" s="1"/>
  <c r="Q26" i="14"/>
  <c r="P26" i="14"/>
  <c r="Z26" i="14" s="1"/>
  <c r="O26" i="14"/>
  <c r="Y26" i="14" s="1"/>
  <c r="N26" i="14"/>
  <c r="X26" i="14" s="1"/>
  <c r="AE25" i="14"/>
  <c r="AA25" i="14"/>
  <c r="U25" i="14"/>
  <c r="T25" i="14"/>
  <c r="AD25" i="14" s="1"/>
  <c r="S25" i="14"/>
  <c r="AC25" i="14" s="1"/>
  <c r="R25" i="14"/>
  <c r="AB25" i="14" s="1"/>
  <c r="Q25" i="14"/>
  <c r="P25" i="14"/>
  <c r="Z25" i="14" s="1"/>
  <c r="O25" i="14"/>
  <c r="Y25" i="14" s="1"/>
  <c r="N25" i="14"/>
  <c r="X25" i="14" s="1"/>
  <c r="AE24" i="14"/>
  <c r="AA24" i="14"/>
  <c r="U24" i="14"/>
  <c r="T24" i="14"/>
  <c r="AD24" i="14" s="1"/>
  <c r="S24" i="14"/>
  <c r="AC24" i="14" s="1"/>
  <c r="R24" i="14"/>
  <c r="AB24" i="14" s="1"/>
  <c r="Q24" i="14"/>
  <c r="P24" i="14"/>
  <c r="Z24" i="14" s="1"/>
  <c r="O24" i="14"/>
  <c r="Y24" i="14" s="1"/>
  <c r="N24" i="14"/>
  <c r="X24" i="14" s="1"/>
  <c r="AE23" i="14"/>
  <c r="AA23" i="14"/>
  <c r="U23" i="14"/>
  <c r="T23" i="14"/>
  <c r="AD23" i="14" s="1"/>
  <c r="S23" i="14"/>
  <c r="AC23" i="14" s="1"/>
  <c r="R23" i="14"/>
  <c r="AB23" i="14" s="1"/>
  <c r="Q23" i="14"/>
  <c r="P23" i="14"/>
  <c r="Z23" i="14" s="1"/>
  <c r="O23" i="14"/>
  <c r="Y23" i="14" s="1"/>
  <c r="N23" i="14"/>
  <c r="X23" i="14" s="1"/>
  <c r="AE22" i="14"/>
  <c r="AA22" i="14"/>
  <c r="U22" i="14"/>
  <c r="T22" i="14"/>
  <c r="AD22" i="14" s="1"/>
  <c r="S22" i="14"/>
  <c r="AC22" i="14" s="1"/>
  <c r="R22" i="14"/>
  <c r="AB22" i="14" s="1"/>
  <c r="Q22" i="14"/>
  <c r="P22" i="14"/>
  <c r="Z22" i="14" s="1"/>
  <c r="O22" i="14"/>
  <c r="Y22" i="14" s="1"/>
  <c r="N22" i="14"/>
  <c r="X22" i="14" s="1"/>
  <c r="AE21" i="14"/>
  <c r="AA21" i="14"/>
  <c r="U21" i="14"/>
  <c r="T21" i="14"/>
  <c r="AD21" i="14" s="1"/>
  <c r="S21" i="14"/>
  <c r="AC21" i="14" s="1"/>
  <c r="R21" i="14"/>
  <c r="AB21" i="14" s="1"/>
  <c r="Q21" i="14"/>
  <c r="P21" i="14"/>
  <c r="Z21" i="14" s="1"/>
  <c r="O21" i="14"/>
  <c r="Y21" i="14" s="1"/>
  <c r="N21" i="14"/>
  <c r="X21" i="14" s="1"/>
  <c r="AE20" i="14"/>
  <c r="AA20" i="14"/>
  <c r="U20" i="14"/>
  <c r="T20" i="14"/>
  <c r="AD20" i="14" s="1"/>
  <c r="S20" i="14"/>
  <c r="AC20" i="14" s="1"/>
  <c r="R20" i="14"/>
  <c r="AB20" i="14" s="1"/>
  <c r="Q20" i="14"/>
  <c r="P20" i="14"/>
  <c r="Z20" i="14" s="1"/>
  <c r="O20" i="14"/>
  <c r="Y20" i="14" s="1"/>
  <c r="N20" i="14"/>
  <c r="X20" i="14" s="1"/>
  <c r="AE19" i="14"/>
  <c r="AA19" i="14"/>
  <c r="U19" i="14"/>
  <c r="T19" i="14"/>
  <c r="AD19" i="14" s="1"/>
  <c r="S19" i="14"/>
  <c r="AC19" i="14" s="1"/>
  <c r="R19" i="14"/>
  <c r="AB19" i="14" s="1"/>
  <c r="Q19" i="14"/>
  <c r="P19" i="14"/>
  <c r="Z19" i="14" s="1"/>
  <c r="O19" i="14"/>
  <c r="Y19" i="14" s="1"/>
  <c r="N19" i="14"/>
  <c r="X19" i="14" s="1"/>
  <c r="U37" i="13"/>
  <c r="AE37" i="13" s="1"/>
  <c r="T37" i="13"/>
  <c r="AD37" i="13" s="1"/>
  <c r="S37" i="13"/>
  <c r="AC37" i="13" s="1"/>
  <c r="R37" i="13"/>
  <c r="AB37" i="13" s="1"/>
  <c r="Q37" i="13"/>
  <c r="AA37" i="13" s="1"/>
  <c r="P37" i="13"/>
  <c r="Z37" i="13" s="1"/>
  <c r="O37" i="13"/>
  <c r="Y37" i="13" s="1"/>
  <c r="N37" i="13"/>
  <c r="X37" i="13" s="1"/>
  <c r="U36" i="13"/>
  <c r="AE36" i="13" s="1"/>
  <c r="T36" i="13"/>
  <c r="AD36" i="13" s="1"/>
  <c r="S36" i="13"/>
  <c r="AC36" i="13" s="1"/>
  <c r="R36" i="13"/>
  <c r="AB36" i="13" s="1"/>
  <c r="Q36" i="13"/>
  <c r="AA36" i="13" s="1"/>
  <c r="P36" i="13"/>
  <c r="Z36" i="13" s="1"/>
  <c r="O36" i="13"/>
  <c r="Y36" i="13" s="1"/>
  <c r="N36" i="13"/>
  <c r="X36" i="13" s="1"/>
  <c r="U35" i="13"/>
  <c r="AE35" i="13" s="1"/>
  <c r="T35" i="13"/>
  <c r="AD35" i="13" s="1"/>
  <c r="S35" i="13"/>
  <c r="AC35" i="13" s="1"/>
  <c r="R35" i="13"/>
  <c r="AB35" i="13" s="1"/>
  <c r="Q35" i="13"/>
  <c r="AA35" i="13" s="1"/>
  <c r="P35" i="13"/>
  <c r="Z35" i="13" s="1"/>
  <c r="O35" i="13"/>
  <c r="Y35" i="13" s="1"/>
  <c r="N35" i="13"/>
  <c r="X35" i="13" s="1"/>
  <c r="U34" i="13"/>
  <c r="AE34" i="13" s="1"/>
  <c r="T34" i="13"/>
  <c r="AD34" i="13" s="1"/>
  <c r="S34" i="13"/>
  <c r="AC34" i="13" s="1"/>
  <c r="R34" i="13"/>
  <c r="AB34" i="13" s="1"/>
  <c r="Q34" i="13"/>
  <c r="AA34" i="13" s="1"/>
  <c r="P34" i="13"/>
  <c r="Z34" i="13" s="1"/>
  <c r="O34" i="13"/>
  <c r="Y34" i="13" s="1"/>
  <c r="N34" i="13"/>
  <c r="X34" i="13" s="1"/>
  <c r="U33" i="13"/>
  <c r="AE33" i="13" s="1"/>
  <c r="T33" i="13"/>
  <c r="AD33" i="13" s="1"/>
  <c r="S33" i="13"/>
  <c r="AC33" i="13" s="1"/>
  <c r="R33" i="13"/>
  <c r="AB33" i="13" s="1"/>
  <c r="Q33" i="13"/>
  <c r="AA33" i="13" s="1"/>
  <c r="P33" i="13"/>
  <c r="Z33" i="13" s="1"/>
  <c r="O33" i="13"/>
  <c r="Y33" i="13" s="1"/>
  <c r="N33" i="13"/>
  <c r="X33" i="13" s="1"/>
  <c r="U32" i="13"/>
  <c r="AE32" i="13" s="1"/>
  <c r="T32" i="13"/>
  <c r="AD32" i="13" s="1"/>
  <c r="S32" i="13"/>
  <c r="AC32" i="13" s="1"/>
  <c r="R32" i="13"/>
  <c r="AB32" i="13" s="1"/>
  <c r="Q32" i="13"/>
  <c r="AA32" i="13" s="1"/>
  <c r="P32" i="13"/>
  <c r="Z32" i="13" s="1"/>
  <c r="O32" i="13"/>
  <c r="Y32" i="13" s="1"/>
  <c r="N32" i="13"/>
  <c r="X32" i="13" s="1"/>
  <c r="U31" i="13"/>
  <c r="AE31" i="13" s="1"/>
  <c r="T31" i="13"/>
  <c r="AD31" i="13" s="1"/>
  <c r="S31" i="13"/>
  <c r="AC31" i="13" s="1"/>
  <c r="R31" i="13"/>
  <c r="AB31" i="13" s="1"/>
  <c r="Q31" i="13"/>
  <c r="AA31" i="13" s="1"/>
  <c r="P31" i="13"/>
  <c r="Z31" i="13" s="1"/>
  <c r="O31" i="13"/>
  <c r="Y31" i="13" s="1"/>
  <c r="N31" i="13"/>
  <c r="X31" i="13" s="1"/>
  <c r="AE30" i="13"/>
  <c r="AA30" i="13"/>
  <c r="U30" i="13"/>
  <c r="T30" i="13"/>
  <c r="AD30" i="13" s="1"/>
  <c r="S30" i="13"/>
  <c r="AC30" i="13" s="1"/>
  <c r="R30" i="13"/>
  <c r="AB30" i="13" s="1"/>
  <c r="Q30" i="13"/>
  <c r="P30" i="13"/>
  <c r="Z30" i="13" s="1"/>
  <c r="O30" i="13"/>
  <c r="Y30" i="13" s="1"/>
  <c r="N30" i="13"/>
  <c r="X30" i="13" s="1"/>
  <c r="AE29" i="13"/>
  <c r="AA29" i="13"/>
  <c r="U29" i="13"/>
  <c r="T29" i="13"/>
  <c r="AD29" i="13" s="1"/>
  <c r="S29" i="13"/>
  <c r="AC29" i="13" s="1"/>
  <c r="R29" i="13"/>
  <c r="AB29" i="13" s="1"/>
  <c r="Q29" i="13"/>
  <c r="P29" i="13"/>
  <c r="Z29" i="13" s="1"/>
  <c r="O29" i="13"/>
  <c r="Y29" i="13" s="1"/>
  <c r="N29" i="13"/>
  <c r="X29" i="13" s="1"/>
  <c r="AE28" i="13"/>
  <c r="AA28" i="13"/>
  <c r="U28" i="13"/>
  <c r="T28" i="13"/>
  <c r="AD28" i="13" s="1"/>
  <c r="S28" i="13"/>
  <c r="AC28" i="13" s="1"/>
  <c r="R28" i="13"/>
  <c r="AB28" i="13" s="1"/>
  <c r="Q28" i="13"/>
  <c r="P28" i="13"/>
  <c r="Z28" i="13" s="1"/>
  <c r="O28" i="13"/>
  <c r="Y28" i="13" s="1"/>
  <c r="N28" i="13"/>
  <c r="X28" i="13" s="1"/>
  <c r="AE27" i="13"/>
  <c r="AA27" i="13"/>
  <c r="Y27" i="13"/>
  <c r="U27" i="13"/>
  <c r="T27" i="13"/>
  <c r="AD27" i="13" s="1"/>
  <c r="S27" i="13"/>
  <c r="AC27" i="13" s="1"/>
  <c r="R27" i="13"/>
  <c r="AB27" i="13" s="1"/>
  <c r="Q27" i="13"/>
  <c r="P27" i="13"/>
  <c r="Z27" i="13" s="1"/>
  <c r="O27" i="13"/>
  <c r="N27" i="13"/>
  <c r="X27" i="13" s="1"/>
  <c r="AE26" i="13"/>
  <c r="AA26" i="13"/>
  <c r="Y26" i="13"/>
  <c r="U26" i="13"/>
  <c r="T26" i="13"/>
  <c r="AD26" i="13" s="1"/>
  <c r="S26" i="13"/>
  <c r="AC26" i="13" s="1"/>
  <c r="R26" i="13"/>
  <c r="AB26" i="13" s="1"/>
  <c r="Q26" i="13"/>
  <c r="P26" i="13"/>
  <c r="Z26" i="13" s="1"/>
  <c r="O26" i="13"/>
  <c r="N26" i="13"/>
  <c r="X26" i="13" s="1"/>
  <c r="AE25" i="13"/>
  <c r="AA25" i="13"/>
  <c r="Y25" i="13"/>
  <c r="U25" i="13"/>
  <c r="T25" i="13"/>
  <c r="AD25" i="13" s="1"/>
  <c r="S25" i="13"/>
  <c r="AC25" i="13" s="1"/>
  <c r="R25" i="13"/>
  <c r="AB25" i="13" s="1"/>
  <c r="Q25" i="13"/>
  <c r="P25" i="13"/>
  <c r="Z25" i="13" s="1"/>
  <c r="O25" i="13"/>
  <c r="N25" i="13"/>
  <c r="X25" i="13" s="1"/>
  <c r="AE24" i="13"/>
  <c r="AA24" i="13"/>
  <c r="Y24" i="13"/>
  <c r="U24" i="13"/>
  <c r="T24" i="13"/>
  <c r="AD24" i="13" s="1"/>
  <c r="S24" i="13"/>
  <c r="AC24" i="13" s="1"/>
  <c r="R24" i="13"/>
  <c r="AB24" i="13" s="1"/>
  <c r="Q24" i="13"/>
  <c r="P24" i="13"/>
  <c r="Z24" i="13" s="1"/>
  <c r="O24" i="13"/>
  <c r="N24" i="13"/>
  <c r="X24" i="13" s="1"/>
  <c r="AE23" i="13"/>
  <c r="AA23" i="13"/>
  <c r="Y23" i="13"/>
  <c r="U23" i="13"/>
  <c r="T23" i="13"/>
  <c r="AD23" i="13" s="1"/>
  <c r="S23" i="13"/>
  <c r="AC23" i="13" s="1"/>
  <c r="R23" i="13"/>
  <c r="AB23" i="13" s="1"/>
  <c r="Q23" i="13"/>
  <c r="P23" i="13"/>
  <c r="Z23" i="13" s="1"/>
  <c r="O23" i="13"/>
  <c r="N23" i="13"/>
  <c r="X23" i="13" s="1"/>
  <c r="AE22" i="13"/>
  <c r="AA22" i="13"/>
  <c r="Y22" i="13"/>
  <c r="U22" i="13"/>
  <c r="T22" i="13"/>
  <c r="AD22" i="13" s="1"/>
  <c r="S22" i="13"/>
  <c r="AC22" i="13" s="1"/>
  <c r="R22" i="13"/>
  <c r="AB22" i="13" s="1"/>
  <c r="Q22" i="13"/>
  <c r="P22" i="13"/>
  <c r="Z22" i="13" s="1"/>
  <c r="O22" i="13"/>
  <c r="N22" i="13"/>
  <c r="X22" i="13" s="1"/>
  <c r="AE21" i="13"/>
  <c r="AA21" i="13"/>
  <c r="Y21" i="13"/>
  <c r="U21" i="13"/>
  <c r="T21" i="13"/>
  <c r="AD21" i="13" s="1"/>
  <c r="S21" i="13"/>
  <c r="AC21" i="13" s="1"/>
  <c r="R21" i="13"/>
  <c r="AB21" i="13" s="1"/>
  <c r="Q21" i="13"/>
  <c r="P21" i="13"/>
  <c r="Z21" i="13" s="1"/>
  <c r="O21" i="13"/>
  <c r="N21" i="13"/>
  <c r="X21" i="13" s="1"/>
  <c r="AE20" i="13"/>
  <c r="AA20" i="13"/>
  <c r="Y20" i="13"/>
  <c r="U20" i="13"/>
  <c r="T20" i="13"/>
  <c r="AD20" i="13" s="1"/>
  <c r="S20" i="13"/>
  <c r="AC20" i="13" s="1"/>
  <c r="R20" i="13"/>
  <c r="AB20" i="13" s="1"/>
  <c r="Q20" i="13"/>
  <c r="P20" i="13"/>
  <c r="Z20" i="13" s="1"/>
  <c r="O20" i="13"/>
  <c r="N20" i="13"/>
  <c r="X20" i="13" s="1"/>
  <c r="AE19" i="13"/>
  <c r="AA19" i="13"/>
  <c r="Y19" i="13"/>
  <c r="U19" i="13"/>
  <c r="T19" i="13"/>
  <c r="AD19" i="13" s="1"/>
  <c r="S19" i="13"/>
  <c r="AC19" i="13" s="1"/>
  <c r="R19" i="13"/>
  <c r="AB19" i="13" s="1"/>
  <c r="Q19" i="13"/>
  <c r="P19" i="13"/>
  <c r="Z19" i="13" s="1"/>
  <c r="O19" i="13"/>
  <c r="N19" i="13"/>
  <c r="X19" i="13" s="1"/>
  <c r="N20" i="9" l="1"/>
  <c r="X20" i="9" s="1"/>
  <c r="U38" i="9"/>
  <c r="T38" i="9"/>
  <c r="AD38" i="9" s="1"/>
  <c r="S38" i="9"/>
  <c r="R38" i="9"/>
  <c r="AB38" i="9" s="1"/>
  <c r="Q38" i="9"/>
  <c r="P38" i="9"/>
  <c r="Z38" i="9" s="1"/>
  <c r="O38" i="9"/>
  <c r="N38" i="9"/>
  <c r="X38" i="9" s="1"/>
  <c r="U37" i="9"/>
  <c r="AE37" i="9" s="1"/>
  <c r="T37" i="9"/>
  <c r="AD37" i="9" s="1"/>
  <c r="S37" i="9"/>
  <c r="AC37" i="9" s="1"/>
  <c r="R37" i="9"/>
  <c r="AB37" i="9" s="1"/>
  <c r="Q37" i="9"/>
  <c r="AA37" i="9" s="1"/>
  <c r="P37" i="9"/>
  <c r="Z37" i="9" s="1"/>
  <c r="O37" i="9"/>
  <c r="Y37" i="9" s="1"/>
  <c r="N37" i="9"/>
  <c r="X37" i="9" s="1"/>
  <c r="U36" i="9"/>
  <c r="T36" i="9"/>
  <c r="AD36" i="9" s="1"/>
  <c r="S36" i="9"/>
  <c r="R36" i="9"/>
  <c r="AB36" i="9" s="1"/>
  <c r="Q36" i="9"/>
  <c r="P36" i="9"/>
  <c r="Z36" i="9" s="1"/>
  <c r="O36" i="9"/>
  <c r="N36" i="9"/>
  <c r="X36" i="9" s="1"/>
  <c r="U35" i="9"/>
  <c r="T35" i="9"/>
  <c r="S35" i="9"/>
  <c r="R35" i="9"/>
  <c r="Q35" i="9"/>
  <c r="P35" i="9"/>
  <c r="O35" i="9"/>
  <c r="N35" i="9"/>
  <c r="U34" i="9"/>
  <c r="T34" i="9"/>
  <c r="AD34" i="9" s="1"/>
  <c r="S34" i="9"/>
  <c r="R34" i="9"/>
  <c r="AB34" i="9" s="1"/>
  <c r="Q34" i="9"/>
  <c r="P34" i="9"/>
  <c r="Z34" i="9" s="1"/>
  <c r="O34" i="9"/>
  <c r="N34" i="9"/>
  <c r="X34" i="9" s="1"/>
  <c r="U33" i="9"/>
  <c r="T33" i="9"/>
  <c r="AD33" i="9" s="1"/>
  <c r="S33" i="9"/>
  <c r="R33" i="9"/>
  <c r="AB33" i="9" s="1"/>
  <c r="Q33" i="9"/>
  <c r="P33" i="9"/>
  <c r="Z33" i="9" s="1"/>
  <c r="O33" i="9"/>
  <c r="N33" i="9"/>
  <c r="X33" i="9" s="1"/>
  <c r="U32" i="9"/>
  <c r="T32" i="9"/>
  <c r="AD32" i="9" s="1"/>
  <c r="S32" i="9"/>
  <c r="R32" i="9"/>
  <c r="AB32" i="9" s="1"/>
  <c r="Q32" i="9"/>
  <c r="P32" i="9"/>
  <c r="Z32" i="9" s="1"/>
  <c r="O32" i="9"/>
  <c r="N32" i="9"/>
  <c r="X32" i="9" s="1"/>
  <c r="U31" i="9"/>
  <c r="T31" i="9"/>
  <c r="S31" i="9"/>
  <c r="R31" i="9"/>
  <c r="Q31" i="9"/>
  <c r="P31" i="9"/>
  <c r="O31" i="9"/>
  <c r="N31" i="9"/>
  <c r="U30" i="9"/>
  <c r="T30" i="9"/>
  <c r="AD30" i="9" s="1"/>
  <c r="S30" i="9"/>
  <c r="R30" i="9"/>
  <c r="AB30" i="9" s="1"/>
  <c r="Q30" i="9"/>
  <c r="P30" i="9"/>
  <c r="Z30" i="9" s="1"/>
  <c r="O30" i="9"/>
  <c r="N30" i="9"/>
  <c r="X30" i="9" s="1"/>
  <c r="U29" i="9"/>
  <c r="T29" i="9"/>
  <c r="AD29" i="9" s="1"/>
  <c r="S29" i="9"/>
  <c r="R29" i="9"/>
  <c r="AB29" i="9" s="1"/>
  <c r="Q29" i="9"/>
  <c r="P29" i="9"/>
  <c r="Z29" i="9" s="1"/>
  <c r="O29" i="9"/>
  <c r="N29" i="9"/>
  <c r="X29" i="9" s="1"/>
  <c r="U28" i="9"/>
  <c r="T28" i="9"/>
  <c r="AD28" i="9" s="1"/>
  <c r="S28" i="9"/>
  <c r="R28" i="9"/>
  <c r="AB28" i="9" s="1"/>
  <c r="Q28" i="9"/>
  <c r="P28" i="9"/>
  <c r="Z28" i="9" s="1"/>
  <c r="O28" i="9"/>
  <c r="N28" i="9"/>
  <c r="X28" i="9" s="1"/>
  <c r="U27" i="9"/>
  <c r="T27" i="9"/>
  <c r="S27" i="9"/>
  <c r="R27" i="9"/>
  <c r="Q27" i="9"/>
  <c r="P27" i="9"/>
  <c r="O27" i="9"/>
  <c r="N27" i="9"/>
  <c r="U26" i="9"/>
  <c r="T26" i="9"/>
  <c r="AD26" i="9" s="1"/>
  <c r="S26" i="9"/>
  <c r="R26" i="9"/>
  <c r="AB26" i="9" s="1"/>
  <c r="Q26" i="9"/>
  <c r="P26" i="9"/>
  <c r="Z26" i="9" s="1"/>
  <c r="O26" i="9"/>
  <c r="N26" i="9"/>
  <c r="X26" i="9" s="1"/>
  <c r="U25" i="9"/>
  <c r="T25" i="9"/>
  <c r="AD25" i="9" s="1"/>
  <c r="S25" i="9"/>
  <c r="R25" i="9"/>
  <c r="AB25" i="9" s="1"/>
  <c r="Q25" i="9"/>
  <c r="P25" i="9"/>
  <c r="Z25" i="9" s="1"/>
  <c r="O25" i="9"/>
  <c r="N25" i="9"/>
  <c r="X25" i="9" s="1"/>
  <c r="U24" i="9"/>
  <c r="T24" i="9"/>
  <c r="AD24" i="9" s="1"/>
  <c r="S24" i="9"/>
  <c r="R24" i="9"/>
  <c r="AB24" i="9" s="1"/>
  <c r="Q24" i="9"/>
  <c r="P24" i="9"/>
  <c r="Z24" i="9" s="1"/>
  <c r="O24" i="9"/>
  <c r="N24" i="9"/>
  <c r="X24" i="9" s="1"/>
  <c r="U23" i="9"/>
  <c r="T23" i="9"/>
  <c r="S23" i="9"/>
  <c r="R23" i="9"/>
  <c r="Q23" i="9"/>
  <c r="P23" i="9"/>
  <c r="O23" i="9"/>
  <c r="N23" i="9"/>
  <c r="U22" i="9"/>
  <c r="T22" i="9"/>
  <c r="AD22" i="9" s="1"/>
  <c r="S22" i="9"/>
  <c r="R22" i="9"/>
  <c r="AB22" i="9" s="1"/>
  <c r="Q22" i="9"/>
  <c r="P22" i="9"/>
  <c r="Z22" i="9" s="1"/>
  <c r="O22" i="9"/>
  <c r="N22" i="9"/>
  <c r="X22" i="9" s="1"/>
  <c r="U21" i="9"/>
  <c r="T21" i="9"/>
  <c r="AD21" i="9" s="1"/>
  <c r="S21" i="9"/>
  <c r="R21" i="9"/>
  <c r="AB21" i="9" s="1"/>
  <c r="Q21" i="9"/>
  <c r="P21" i="9"/>
  <c r="Z21" i="9" s="1"/>
  <c r="O21" i="9"/>
  <c r="N21" i="9"/>
  <c r="X21" i="9" s="1"/>
  <c r="U20" i="9"/>
  <c r="T20" i="9"/>
  <c r="AD20" i="9" s="1"/>
  <c r="S20" i="9"/>
  <c r="R20" i="9"/>
  <c r="AB20" i="9" s="1"/>
  <c r="Q20" i="9"/>
  <c r="AA20" i="9" s="1"/>
  <c r="P20" i="9"/>
  <c r="Z20" i="9" s="1"/>
  <c r="O20" i="9"/>
  <c r="Y22" i="9" l="1"/>
  <c r="AA22" i="9"/>
  <c r="AC22" i="9"/>
  <c r="AE22" i="9"/>
  <c r="Y24" i="9"/>
  <c r="AA24" i="9"/>
  <c r="AC24" i="9"/>
  <c r="AE24" i="9"/>
  <c r="Y26" i="9"/>
  <c r="AA26" i="9"/>
  <c r="AC26" i="9"/>
  <c r="AE26" i="9"/>
  <c r="Y28" i="9"/>
  <c r="AA28" i="9"/>
  <c r="AC28" i="9"/>
  <c r="AE28" i="9"/>
  <c r="Y30" i="9"/>
  <c r="AA30" i="9"/>
  <c r="AC30" i="9"/>
  <c r="AE30" i="9"/>
  <c r="Y32" i="9"/>
  <c r="AA32" i="9"/>
  <c r="AC32" i="9"/>
  <c r="AE32" i="9"/>
  <c r="Y34" i="9"/>
  <c r="AA34" i="9"/>
  <c r="AC34" i="9"/>
  <c r="AE34" i="9"/>
  <c r="Y36" i="9"/>
  <c r="AA36" i="9"/>
  <c r="AC36" i="9"/>
  <c r="AE36" i="9"/>
  <c r="AE20" i="9"/>
  <c r="Y35" i="9"/>
  <c r="Y31" i="9"/>
  <c r="Y27" i="9"/>
  <c r="Y23" i="9"/>
  <c r="AA35" i="9"/>
  <c r="AA31" i="9"/>
  <c r="AA27" i="9"/>
  <c r="AA23" i="9"/>
  <c r="AC35" i="9"/>
  <c r="AC31" i="9"/>
  <c r="AC27" i="9"/>
  <c r="AC23" i="9"/>
  <c r="AE35" i="9"/>
  <c r="AE31" i="9"/>
  <c r="AE27" i="9"/>
  <c r="AE23" i="9"/>
  <c r="AC20" i="9"/>
  <c r="Y20" i="9"/>
  <c r="X35" i="9"/>
  <c r="X31" i="9"/>
  <c r="X27" i="9"/>
  <c r="X23" i="9"/>
  <c r="Y33" i="9"/>
  <c r="Y29" i="9"/>
  <c r="Y25" i="9"/>
  <c r="Y21" i="9"/>
  <c r="Z35" i="9"/>
  <c r="Z31" i="9"/>
  <c r="Z27" i="9"/>
  <c r="Z23" i="9"/>
  <c r="AA33" i="9"/>
  <c r="AA29" i="9"/>
  <c r="AA25" i="9"/>
  <c r="AA21" i="9"/>
  <c r="AB35" i="9"/>
  <c r="AB31" i="9"/>
  <c r="AB27" i="9"/>
  <c r="AB23" i="9"/>
  <c r="AC33" i="9"/>
  <c r="AC29" i="9"/>
  <c r="AC25" i="9"/>
  <c r="AC21" i="9"/>
  <c r="AD35" i="9"/>
  <c r="AD31" i="9"/>
  <c r="AD27" i="9"/>
  <c r="AD23" i="9"/>
  <c r="AE33" i="9"/>
  <c r="AE29" i="9"/>
  <c r="AE25" i="9"/>
  <c r="AE21" i="9"/>
  <c r="Y38" i="9"/>
  <c r="AA38" i="9"/>
  <c r="AC38" i="9"/>
  <c r="AE38" i="9"/>
</calcChain>
</file>

<file path=xl/comments1.xml><?xml version="1.0" encoding="utf-8"?>
<comments xmlns="http://schemas.openxmlformats.org/spreadsheetml/2006/main">
  <authors>
    <author>Autor</author>
  </authors>
  <commentList>
    <comment ref="B12" authorId="0" shapeId="0">
      <text>
        <r>
          <rPr>
            <b/>
            <sz val="9"/>
            <color indexed="81"/>
            <rFont val="Segoe UI"/>
            <family val="2"/>
          </rPr>
          <t>Autor:</t>
        </r>
        <r>
          <rPr>
            <sz val="9"/>
            <color indexed="81"/>
            <rFont val="Segoe UI"/>
            <family val="2"/>
          </rPr>
          <t xml:space="preserve">
Quelle:
 § 25 TV-L Anspruch auf Betriebliche Altersversorung
ATV Nr. 10 §2 Abs 1 Versicherungspflicht
ATV Nr. 10 §2 Abs 2 Befreieung für Wisschaftliche Tätigkeiten
ATV Nr. 10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7" authorId="0" shapeId="0">
      <text>
        <r>
          <rPr>
            <b/>
            <sz val="9"/>
            <color indexed="81"/>
            <rFont val="Segoe UI"/>
            <charset val="1"/>
          </rPr>
          <t>Autor:</t>
        </r>
        <r>
          <rPr>
            <sz val="9"/>
            <color indexed="81"/>
            <rFont val="Segoe UI"/>
            <charset val="1"/>
          </rPr>
          <t xml:space="preserve">
Quelle:
TV-L Anlage B und TVÜ-Land § 19</t>
        </r>
      </text>
    </comment>
    <comment ref="B19" authorId="0" shapeId="0">
      <text>
        <r>
          <rPr>
            <b/>
            <sz val="9"/>
            <color indexed="81"/>
            <rFont val="Segoe UI"/>
            <charset val="1"/>
          </rPr>
          <t>Autor:</t>
        </r>
        <r>
          <rPr>
            <sz val="9"/>
            <color indexed="81"/>
            <rFont val="Segoe UI"/>
            <charset val="1"/>
          </rPr>
          <t xml:space="preserve">
§ 19 abs. 3 TVÜ-L</t>
        </r>
      </text>
    </comment>
    <comment ref="B22" authorId="0" shapeId="0">
      <text>
        <r>
          <rPr>
            <b/>
            <sz val="9"/>
            <color indexed="81"/>
            <rFont val="Segoe UI"/>
            <charset val="1"/>
          </rPr>
          <t>Autor:</t>
        </r>
        <r>
          <rPr>
            <sz val="9"/>
            <color indexed="81"/>
            <rFont val="Segoe UI"/>
            <charset val="1"/>
          </rPr>
          <t xml:space="preserve">
§ 19 Abs. 2b TVÜ-L</t>
        </r>
      </text>
    </comment>
    <comment ref="B35" authorId="0" shapeId="0">
      <text>
        <r>
          <rPr>
            <b/>
            <sz val="9"/>
            <color indexed="81"/>
            <rFont val="Segoe UI"/>
            <charset val="1"/>
          </rPr>
          <t>Autor:</t>
        </r>
        <r>
          <rPr>
            <sz val="9"/>
            <color indexed="81"/>
            <rFont val="Segoe UI"/>
            <charset val="1"/>
          </rPr>
          <t xml:space="preserve">
§ 19 Abs. 1 TVÜ-L</t>
        </r>
      </text>
    </comment>
    <comment ref="B40"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 </t>
        </r>
        <r>
          <rPr>
            <u/>
            <sz val="9"/>
            <color indexed="81"/>
            <rFont val="Segoe UI"/>
            <family val="2"/>
          </rPr>
          <t>Höhe des regelmäßigen Entgeltes</t>
        </r>
        <r>
          <rPr>
            <sz val="9"/>
            <color indexed="81"/>
            <rFont val="Segoe UI"/>
            <charset val="1"/>
          </rPr>
          <t xml:space="preserve">. </t>
        </r>
      </text>
    </comment>
    <comment ref="B46" authorId="0" shapeId="0">
      <text>
        <r>
          <rPr>
            <b/>
            <sz val="9"/>
            <color indexed="81"/>
            <rFont val="Segoe UI"/>
            <charset val="1"/>
          </rPr>
          <t>Autor:</t>
        </r>
        <r>
          <rPr>
            <sz val="9"/>
            <color indexed="81"/>
            <rFont val="Segoe UI"/>
            <charset val="1"/>
          </rPr>
          <t xml:space="preserve">
Quelle: TVL §20</t>
        </r>
      </text>
    </comment>
    <comment ref="B51" authorId="0" shapeId="0">
      <text>
        <r>
          <rPr>
            <b/>
            <sz val="9"/>
            <color indexed="81"/>
            <rFont val="Segoe UI"/>
            <charset val="1"/>
          </rPr>
          <t>Autor:</t>
        </r>
        <r>
          <rPr>
            <sz val="9"/>
            <color indexed="81"/>
            <rFont val="Segoe UI"/>
            <charset val="1"/>
          </rPr>
          <t xml:space="preserve">
§ 20 Abs. 2 S. 2 TV-L: Stufen 2+3 = E13
§ 20 Abs. 2 S. 2 TVL: Ab Stufe 4 Zuordnung zu E14</t>
        </r>
      </text>
    </comment>
  </commentList>
</comments>
</file>

<file path=xl/comments2.xml><?xml version="1.0" encoding="utf-8"?>
<comments xmlns="http://schemas.openxmlformats.org/spreadsheetml/2006/main">
  <authors>
    <author>Autor</author>
  </authors>
  <commentList>
    <comment ref="B12" authorId="0" shapeId="0">
      <text>
        <r>
          <rPr>
            <b/>
            <sz val="9"/>
            <color indexed="81"/>
            <rFont val="Segoe UI"/>
            <family val="2"/>
          </rPr>
          <t>Autor:</t>
        </r>
        <r>
          <rPr>
            <sz val="9"/>
            <color indexed="81"/>
            <rFont val="Segoe UI"/>
            <family val="2"/>
          </rPr>
          <t xml:space="preserve">
Quelle:
 § 25 TV-L Anspruch auf Betriebliche Altersversorung
ATV Nr. 10 §2 Abs 1 Versicherungspflicht
ATV Nr. 10 §2 Abs 2 Befreieung für Wisschaftliche Tätigkeiten
ATV Nr. 10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7" authorId="0" shapeId="0">
      <text>
        <r>
          <rPr>
            <b/>
            <sz val="9"/>
            <color indexed="81"/>
            <rFont val="Segoe UI"/>
            <charset val="1"/>
          </rPr>
          <t>Autor:</t>
        </r>
        <r>
          <rPr>
            <sz val="9"/>
            <color indexed="81"/>
            <rFont val="Segoe UI"/>
            <charset val="1"/>
          </rPr>
          <t xml:space="preserve">
Quelle:
TV-L Anlage B und TVÜ-Land § 19</t>
        </r>
      </text>
    </comment>
    <comment ref="W17" authorId="0" shapeId="0">
      <text>
        <r>
          <rPr>
            <b/>
            <sz val="9"/>
            <color indexed="81"/>
            <rFont val="Segoe UI"/>
            <charset val="1"/>
          </rPr>
          <t>Autor:</t>
        </r>
        <r>
          <rPr>
            <sz val="9"/>
            <color indexed="81"/>
            <rFont val="Segoe UI"/>
            <charset val="1"/>
          </rPr>
          <t xml:space="preserve">
Der Anteil wird einmal im Jahr bestimmt und ändert sich nicht, wenn einmalig die Schwelle, z.B. im Monat mit Jahressonderzahlung, überschritten wird. Der AG-SV wird anhand des Entgeltes unter Berücksichtigung des Vollzeit/Teilzeit Anteils.</t>
        </r>
      </text>
    </comment>
    <comment ref="B19" authorId="0" shapeId="0">
      <text>
        <r>
          <rPr>
            <b/>
            <sz val="9"/>
            <color indexed="81"/>
            <rFont val="Segoe UI"/>
            <charset val="1"/>
          </rPr>
          <t>Autor:</t>
        </r>
        <r>
          <rPr>
            <sz val="9"/>
            <color indexed="81"/>
            <rFont val="Segoe UI"/>
            <charset val="1"/>
          </rPr>
          <t xml:space="preserve">
§ 19 abs. 3 TVÜ-L</t>
        </r>
      </text>
    </comment>
    <comment ref="B22" authorId="0" shapeId="0">
      <text>
        <r>
          <rPr>
            <b/>
            <sz val="9"/>
            <color indexed="81"/>
            <rFont val="Segoe UI"/>
            <charset val="1"/>
          </rPr>
          <t>Autor:</t>
        </r>
        <r>
          <rPr>
            <sz val="9"/>
            <color indexed="81"/>
            <rFont val="Segoe UI"/>
            <charset val="1"/>
          </rPr>
          <t xml:space="preserve">
§ 19 Abs. 2b TVÜ-L</t>
        </r>
      </text>
    </comment>
    <comment ref="B35" authorId="0" shapeId="0">
      <text>
        <r>
          <rPr>
            <b/>
            <sz val="9"/>
            <color indexed="81"/>
            <rFont val="Segoe UI"/>
            <charset val="1"/>
          </rPr>
          <t>Autor:</t>
        </r>
        <r>
          <rPr>
            <sz val="9"/>
            <color indexed="81"/>
            <rFont val="Segoe UI"/>
            <charset val="1"/>
          </rPr>
          <t xml:space="preserve">
§ 19 Abs. 1 TVÜ-L</t>
        </r>
      </text>
    </comment>
    <comment ref="B40"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t>
        </r>
        <r>
          <rPr>
            <u/>
            <sz val="9"/>
            <color indexed="81"/>
            <rFont val="Segoe UI"/>
            <family val="2"/>
          </rPr>
          <t xml:space="preserve"> Höhe des regelmäßigen Entgeltes</t>
        </r>
        <r>
          <rPr>
            <sz val="9"/>
            <color indexed="81"/>
            <rFont val="Segoe UI"/>
            <charset val="1"/>
          </rPr>
          <t xml:space="preserve">. </t>
        </r>
      </text>
    </comment>
    <comment ref="B46" authorId="0" shapeId="0">
      <text>
        <r>
          <rPr>
            <b/>
            <sz val="9"/>
            <color indexed="81"/>
            <rFont val="Segoe UI"/>
            <charset val="1"/>
          </rPr>
          <t>Autor:</t>
        </r>
        <r>
          <rPr>
            <sz val="9"/>
            <color indexed="81"/>
            <rFont val="Segoe UI"/>
            <charset val="1"/>
          </rPr>
          <t xml:space="preserve">
Quelle: TVL §20</t>
        </r>
      </text>
    </comment>
    <comment ref="B51" authorId="0" shapeId="0">
      <text>
        <r>
          <rPr>
            <b/>
            <sz val="9"/>
            <color indexed="81"/>
            <rFont val="Segoe UI"/>
            <charset val="1"/>
          </rPr>
          <t>Autor:</t>
        </r>
        <r>
          <rPr>
            <sz val="9"/>
            <color indexed="81"/>
            <rFont val="Segoe UI"/>
            <charset val="1"/>
          </rPr>
          <t xml:space="preserve">
§ 20 Abs. 2 S. 2 TV-L: Stufen 2+3 = E13
§ 20 Abs. 2 S. 2 TVL: Ab Stufe 4 Zuordnung zu E14</t>
        </r>
      </text>
    </comment>
  </commentList>
</comments>
</file>

<file path=xl/comments3.xml><?xml version="1.0" encoding="utf-8"?>
<comments xmlns="http://schemas.openxmlformats.org/spreadsheetml/2006/main">
  <authors>
    <author>Autor</author>
  </authors>
  <commentList>
    <comment ref="B13" authorId="0" shapeId="0">
      <text>
        <r>
          <rPr>
            <b/>
            <sz val="9"/>
            <color indexed="81"/>
            <rFont val="Segoe UI"/>
            <family val="2"/>
          </rPr>
          <t>Autor:</t>
        </r>
        <r>
          <rPr>
            <sz val="9"/>
            <color indexed="81"/>
            <rFont val="Segoe UI"/>
            <family val="2"/>
          </rPr>
          <t xml:space="preserve">
Quelle:
 § 25 TV-L Anspruch auf Betriebliche Altersversorung
ATV Nr. 10 §2 Abs 1 Versicherungspflicht
ATV Nr. 10 §2 Abs 2 Befreieung für Wisschaftliche Tätigkeiten
ATV Nr. 10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8" authorId="0" shapeId="0">
      <text>
        <r>
          <rPr>
            <b/>
            <sz val="9"/>
            <color indexed="81"/>
            <rFont val="Segoe UI"/>
            <charset val="1"/>
          </rPr>
          <t>Autor:</t>
        </r>
        <r>
          <rPr>
            <sz val="9"/>
            <color indexed="81"/>
            <rFont val="Segoe UI"/>
            <charset val="1"/>
          </rPr>
          <t xml:space="preserve">
Quelle:
TV-L Anlage B und TVÜ-Land § 19</t>
        </r>
      </text>
    </comment>
    <comment ref="W18" authorId="0" shapeId="0">
      <text>
        <r>
          <rPr>
            <b/>
            <sz val="9"/>
            <color indexed="81"/>
            <rFont val="Segoe UI"/>
            <charset val="1"/>
          </rPr>
          <t>Autor:</t>
        </r>
        <r>
          <rPr>
            <sz val="9"/>
            <color indexed="81"/>
            <rFont val="Segoe UI"/>
            <charset val="1"/>
          </rPr>
          <t xml:space="preserve">
Der Anteil wird einmal im Jahr bestimmt und ändert sich nicht, wenn einmalig die Schwelle, z.B. im Monat mit Jahressonderzahlung, überschritten wird. Der AG-SV wird anhand des Entgeltes unter Berücksichtigung des Vollzeit/Teilzeit Anteils.</t>
        </r>
      </text>
    </comment>
    <comment ref="B20" authorId="0" shapeId="0">
      <text>
        <r>
          <rPr>
            <b/>
            <sz val="9"/>
            <color indexed="81"/>
            <rFont val="Segoe UI"/>
            <charset val="1"/>
          </rPr>
          <t>Autor:</t>
        </r>
        <r>
          <rPr>
            <sz val="9"/>
            <color indexed="81"/>
            <rFont val="Segoe UI"/>
            <charset val="1"/>
          </rPr>
          <t xml:space="preserve">
§ 19 abs. 3 TVÜ-L</t>
        </r>
      </text>
    </comment>
    <comment ref="B23" authorId="0" shapeId="0">
      <text>
        <r>
          <rPr>
            <b/>
            <sz val="9"/>
            <color indexed="81"/>
            <rFont val="Segoe UI"/>
            <charset val="1"/>
          </rPr>
          <t>Autor:</t>
        </r>
        <r>
          <rPr>
            <sz val="9"/>
            <color indexed="81"/>
            <rFont val="Segoe UI"/>
            <charset val="1"/>
          </rPr>
          <t xml:space="preserve">
§ 19 Abs. 2b TVÜ-L</t>
        </r>
      </text>
    </comment>
    <comment ref="B36" authorId="0" shapeId="0">
      <text>
        <r>
          <rPr>
            <b/>
            <sz val="9"/>
            <color indexed="81"/>
            <rFont val="Segoe UI"/>
            <charset val="1"/>
          </rPr>
          <t>Autor:</t>
        </r>
        <r>
          <rPr>
            <sz val="9"/>
            <color indexed="81"/>
            <rFont val="Segoe UI"/>
            <charset val="1"/>
          </rPr>
          <t xml:space="preserve">
§ 19 Abs. 1 TVÜ-L</t>
        </r>
      </text>
    </comment>
    <comment ref="B41"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t>
        </r>
        <r>
          <rPr>
            <u/>
            <sz val="9"/>
            <color indexed="81"/>
            <rFont val="Segoe UI"/>
            <family val="2"/>
          </rPr>
          <t xml:space="preserve"> Höhe des regelmäßigen Entgeltes</t>
        </r>
        <r>
          <rPr>
            <sz val="9"/>
            <color indexed="81"/>
            <rFont val="Segoe UI"/>
            <charset val="1"/>
          </rPr>
          <t xml:space="preserve">. </t>
        </r>
      </text>
    </comment>
    <comment ref="B49" authorId="0" shapeId="0">
      <text>
        <r>
          <rPr>
            <b/>
            <sz val="9"/>
            <color indexed="81"/>
            <rFont val="Segoe UI"/>
            <charset val="1"/>
          </rPr>
          <t>Autor:</t>
        </r>
        <r>
          <rPr>
            <sz val="9"/>
            <color indexed="81"/>
            <rFont val="Segoe UI"/>
            <charset val="1"/>
          </rPr>
          <t xml:space="preserve">
Quelle: TVL §20</t>
        </r>
      </text>
    </comment>
    <comment ref="B54" authorId="0" shapeId="0">
      <text>
        <r>
          <rPr>
            <b/>
            <sz val="9"/>
            <color indexed="81"/>
            <rFont val="Segoe UI"/>
            <charset val="1"/>
          </rPr>
          <t>Autor:</t>
        </r>
        <r>
          <rPr>
            <sz val="9"/>
            <color indexed="81"/>
            <rFont val="Segoe UI"/>
            <charset val="1"/>
          </rPr>
          <t xml:space="preserve">
§ 20 Abs. 2 S. 2 TV-L: Stufen 2+3 = E13
§ 20 Abs. 2 S. 2 TVL: Ab Stufe 4 Zuordnung zu E14</t>
        </r>
      </text>
    </comment>
  </commentList>
</comments>
</file>

<file path=xl/comments4.xml><?xml version="1.0" encoding="utf-8"?>
<comments xmlns="http://schemas.openxmlformats.org/spreadsheetml/2006/main">
  <authors>
    <author>Autor</author>
  </authors>
  <commentList>
    <comment ref="B14" authorId="0" shapeId="0">
      <text>
        <r>
          <rPr>
            <b/>
            <sz val="9"/>
            <color indexed="81"/>
            <rFont val="Segoe UI"/>
            <family val="2"/>
          </rPr>
          <t>Autor:</t>
        </r>
        <r>
          <rPr>
            <sz val="9"/>
            <color indexed="81"/>
            <rFont val="Segoe UI"/>
            <family val="2"/>
          </rPr>
          <t xml:space="preserve">
Quelle:
 § 25 TV-L Anspruch auf Betriebliche Altersversorung
ATV Nr. 10 §2 Abs 1 Versicherungspflicht
ATV Nr. 10 §2 Abs 2 Befreieung für Wisschaftliche Tätigkeiten
ATV Nr. 10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7"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9. Dezember 2023, Tarifgemeinschaft deutscher Länder und dbb beamtenbund und tarifunion (Anlage zur Tarifeinigung vom 9. Dezember 2023)
§ 2 Inflationsausgleichs-Einmalzahlung
(1) Personen, die unter den Geltungsbereich dieses Tarifvertrags fallen, erhalten eine einmalige Sonderzahlung (Inflationsausgleichs-Einmalzahlung), die zum frühestmöglichen Zeitpunkt ausgezahlt wird, wenn ihr Arbeits-, Ausbildungs-, Studien- oder Praktikantenverhältnis am 9. Dezember 2023 besteht und sie in der Zeit vom 1. August 2023 bis zum 8. Dezember 2023 an mindestens einem Tag Anspruch auf Entgelt hatten.
(2) Die Höhe der Inflationsausgleichs-Einmalzahlung beträgt für Personen, die unter den Geltungsbereich des TV-L fallen, 1.800 Euro. ... Maßgeblich sind die jeweiligen Verhältnisse am 9. Dezember 2023. Sofern an diesem Tag das Arbeits-, Ausbildungs-, Studien- bzw. Praktikantenverhältnis geruht hat, sind die Verhältnisse am Tag vor dem Beginn des Ruhens maßgeblich.
§ 4 Gemeinsame Bestimmungen für die Sonderzahlungen nach §§ 2 und 3
(1) Die Inflationsausgleichs-Einmalzahlung nach § 2 sowie die Inflationsausgleichs-Monatszahlungen nach § 3 werden jeweils zusätzlich zum ohnehin geschuldeten Entgelt gewährt. Es handelt sich jeweils um einen Zuschuss des Arbeitgebers zur Abmilderung der gestiegenen Verbraucherpreise im Sinne des § 3 Nummer 11c des Einkommensteuergesetzes für die Jahre 2023 und 2024.
...
(3) Die Zahlungen nach §§ 2 und 3 sind kein zusatzversorgungspflichtiges Entgelt.
(4) Die Zahlungen nach §§ 2 und 3 sind bei der Bemessung sonstiger Leistungen nicht zu berücksichtigen.
Quelle: Tarifvertrag für den öffentlichen Dienst der Länder (TV-L), vom 12. Oktober 2006,
in der Fassung des Änderungstarifvertrages Nr. 12 vom 29. November 2021
§ 24 Berechnung und Auszahlung des Entgelts
(2) Soweit tarifvertraglich nicht ausdrücklich etwas anderes geregelt ist, erhalten Teilzeitbeschäftigte das Tabellenentgelt (§ 15) und alle sonstigen Entgeltbestandteile in dem Umfang, der dem Anteil ihrer individuell vereinbarten durchschnittlichen Arbeitszeit an der regelmäßigen Arbeitszeit vergleichbarer Vollzeitbeschäftigter entspricht.</t>
        </r>
      </text>
    </comment>
    <comment ref="B22" authorId="0" shapeId="0">
      <text>
        <r>
          <rPr>
            <b/>
            <sz val="9"/>
            <color indexed="81"/>
            <rFont val="Segoe UI"/>
            <charset val="1"/>
          </rPr>
          <t>Autor:</t>
        </r>
        <r>
          <rPr>
            <sz val="9"/>
            <color indexed="81"/>
            <rFont val="Segoe UI"/>
            <charset val="1"/>
          </rPr>
          <t xml:space="preserve">
Quelle:
TV-L Anlage B und TVÜ-Land § 19</t>
        </r>
      </text>
    </comment>
    <comment ref="W22" authorId="0" shapeId="0">
      <text>
        <r>
          <rPr>
            <b/>
            <sz val="9"/>
            <color indexed="81"/>
            <rFont val="Segoe UI"/>
            <charset val="1"/>
          </rPr>
          <t>Autor:</t>
        </r>
        <r>
          <rPr>
            <sz val="9"/>
            <color indexed="81"/>
            <rFont val="Segoe UI"/>
            <charset val="1"/>
          </rPr>
          <t xml:space="preserve">
Der Anteil wird einmal im Jahr bestimmt und ändert sich nicht, wenn einmalig die Schwelle, z.B. im Monat mit Jahressonderzahlung, überschritten wird. Der AG-SV wird anhand des Entgeltes unter Berücksichtigung des Vollzeit/Teilzeit Anteils.</t>
        </r>
      </text>
    </comment>
    <comment ref="B24" authorId="0" shapeId="0">
      <text>
        <r>
          <rPr>
            <b/>
            <sz val="9"/>
            <color indexed="81"/>
            <rFont val="Segoe UI"/>
            <charset val="1"/>
          </rPr>
          <t>Autor:</t>
        </r>
        <r>
          <rPr>
            <sz val="9"/>
            <color indexed="81"/>
            <rFont val="Segoe UI"/>
            <charset val="1"/>
          </rPr>
          <t xml:space="preserve">
§ 19 abs. 3 TVÜ-L</t>
        </r>
      </text>
    </comment>
    <comment ref="B27" authorId="0" shapeId="0">
      <text>
        <r>
          <rPr>
            <b/>
            <sz val="9"/>
            <color indexed="81"/>
            <rFont val="Segoe UI"/>
            <charset val="1"/>
          </rPr>
          <t>Autor:</t>
        </r>
        <r>
          <rPr>
            <sz val="9"/>
            <color indexed="81"/>
            <rFont val="Segoe UI"/>
            <charset val="1"/>
          </rPr>
          <t xml:space="preserve">
§ 19 Abs. 2b TVÜ-L</t>
        </r>
      </text>
    </comment>
    <comment ref="B40" authorId="0" shapeId="0">
      <text>
        <r>
          <rPr>
            <b/>
            <sz val="9"/>
            <color indexed="81"/>
            <rFont val="Segoe UI"/>
            <charset val="1"/>
          </rPr>
          <t>Autor:</t>
        </r>
        <r>
          <rPr>
            <sz val="9"/>
            <color indexed="81"/>
            <rFont val="Segoe UI"/>
            <charset val="1"/>
          </rPr>
          <t xml:space="preserve">
§ 19 Abs. 1 TVÜ-L</t>
        </r>
      </text>
    </comment>
    <comment ref="B45"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t>
        </r>
        <r>
          <rPr>
            <u/>
            <sz val="9"/>
            <color indexed="81"/>
            <rFont val="Segoe UI"/>
            <family val="2"/>
          </rPr>
          <t xml:space="preserve"> Höhe des regelmäßigen Entgeltes</t>
        </r>
        <r>
          <rPr>
            <sz val="9"/>
            <color indexed="81"/>
            <rFont val="Segoe UI"/>
            <charset val="1"/>
          </rPr>
          <t xml:space="preserve">. </t>
        </r>
      </text>
    </comment>
    <comment ref="B53" authorId="0" shapeId="0">
      <text>
        <r>
          <rPr>
            <b/>
            <sz val="9"/>
            <color indexed="81"/>
            <rFont val="Segoe UI"/>
            <charset val="1"/>
          </rPr>
          <t>Autor:</t>
        </r>
        <r>
          <rPr>
            <sz val="9"/>
            <color indexed="81"/>
            <rFont val="Segoe UI"/>
            <charset val="1"/>
          </rPr>
          <t xml:space="preserve">
Quelle: TVL §20</t>
        </r>
      </text>
    </comment>
    <comment ref="B58" authorId="0" shapeId="0">
      <text>
        <r>
          <rPr>
            <b/>
            <sz val="9"/>
            <color indexed="81"/>
            <rFont val="Segoe UI"/>
            <charset val="1"/>
          </rPr>
          <t>Autor:</t>
        </r>
        <r>
          <rPr>
            <sz val="9"/>
            <color indexed="81"/>
            <rFont val="Segoe UI"/>
            <charset val="1"/>
          </rPr>
          <t xml:space="preserve">
§ 20 Abs. 2 S. 2 TV-L: Stufen 2+3 = E13
§ 20 Abs. 2 S. 2 TVL: Ab Stufe 4 Zuordnung zu E14</t>
        </r>
      </text>
    </comment>
  </commentList>
</comments>
</file>

<file path=xl/comments5.xml><?xml version="1.0" encoding="utf-8"?>
<comments xmlns="http://schemas.openxmlformats.org/spreadsheetml/2006/main">
  <authors>
    <author>Autor</author>
  </authors>
  <commentList>
    <comment ref="B15" authorId="0" shapeId="0">
      <text>
        <r>
          <rPr>
            <b/>
            <sz val="9"/>
            <color indexed="81"/>
            <rFont val="Segoe UI"/>
            <family val="2"/>
          </rPr>
          <t>Autor:</t>
        </r>
        <r>
          <rPr>
            <sz val="9"/>
            <color indexed="81"/>
            <rFont val="Segoe UI"/>
            <family val="2"/>
          </rPr>
          <t xml:space="preserve">
Quelle:
 § 25 TV-L Anspruch auf Betriebliche Altersversorung
ATV Nr. 10 §2 Abs 1 Versicherungspflicht
ATV Nr. 10 §2 Abs 2 Befreieung für Wisschaftliche Tätigkeiten
ATV Nr. 10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8"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9. Dezember 2023, Tarifgemeinschaft deutscher Länder und dbb beamtenbund und tarifunion (Anlage zur Tarifeinigung vom 9. Dezember 2023)
§ 3 Inflationsausgleichs-Monatszahlungen
(1) Personen, die unter den Geltungsbereich dieses Tarifvertrags fallen, erhalten in den Monaten Januar 2024 bis Oktober 2024 (Bezugsmonate) monatliche Sonderzahlungen (Inflationsausgleichs-Monatszahlungen). Die Auszahlung erfolgt mit dem Entgelt für den jeweiligen Bezugsmonat, die Auszahlung für die Monate Januar 2024 bis März 2024 erfolgt zum frühestmöglichen Zeitpunkt. Der Anspruch auf Inflationsausgleichs-Monatszahlungen besteht jeweils nur, wenn in dem Bezugsmonat ein Arbeits-, Ausbildungs-, Studien- oder Praktikantenverhältnis besteht und an mindestens einem Tag Anspruch auf Entgelt bestanden hat.
(2) Die Höhe der Inflationsausgleichs-Monatszahlungen beträgt für Personen, die unter den Geltungsbereich des TV-L fallen, in den Bezugsmonaten jeweils 120 Euro. ... § 24 Absatz 2 TV-L gilt entsprechend. Maßgeblich sind die jeweiligen Verhältnisse am ersten Tag des jeweiligen Bezugsmonats. Sofern am jeweils ersten Tag des jeweiligen Bezugsmonats das Arbeits-, Ausbildungs-, Studien- bzw. Praktikantenverhältnis ruht, sind die Verhältnisse am Tag vor dem Beginn des Ruhens maßgeblich.
§ 4 Gemeinsame Bestimmungen für die Sonderzahlungen nach §§ 2 und 3
(1) Die Inflationsausgleichs-Einmalzahlung nach § 2 sowie die Inflationsausgleichs-Monatszahlungen nach § 3 werden jeweils zusätzlich zum ohnehin geschuldeten Entgelt gewährt. Es handelt sich jeweils um einen Zuschuss des Arbeitgebers zur Abmilderung der gestiegenen Verbraucherpreise im Sinne des § 3 Nummer 11c des Einkommensteuergesetzes für die Jahre 2023 und 2024.
...
(3) Die Zahlungen nach §§ 2 und 3 sind kein zusatzversorgungspflichtiges Entgelt.
(4) Die Zahlungen nach §§ 2 und 3 sind bei der Bemessung sonstiger Leistungen nicht zu berücksichtigen.
Quelle: Tarifvertrag für den öffentlichen Dienst der Länder (TV-L), vom 12. Oktober 2006,
in der Fassung des Änderungstarifvertrages Nr. 12 vom 29. November 2021
§ 24 Berechnung und Auszahlung des Entgelts
(2) Soweit tarifvertraglich nicht ausdrücklich etwas anderes geregelt ist, erhalten Teilzeitbeschäftigte das Tabellenentgelt (§ 15) und alle sonstigen Entgeltbestandteile in dem Umfang, der dem Anteil ihrer individuell vereinbarten durchschnittlichen Arbeitszeit an der regelmäßigen Arbeitszeit vergleichbarer Vollzeitbeschäftigter entspricht.</t>
        </r>
      </text>
    </comment>
    <comment ref="B23" authorId="0" shapeId="0">
      <text>
        <r>
          <rPr>
            <b/>
            <sz val="9"/>
            <color indexed="81"/>
            <rFont val="Segoe UI"/>
            <charset val="1"/>
          </rPr>
          <t>Autor:</t>
        </r>
        <r>
          <rPr>
            <sz val="9"/>
            <color indexed="81"/>
            <rFont val="Segoe UI"/>
            <charset val="1"/>
          </rPr>
          <t xml:space="preserve">
Quelle:
TV-L Anlage B und TVÜ-Land § 19</t>
        </r>
      </text>
    </comment>
    <comment ref="W23" authorId="0" shapeId="0">
      <text>
        <r>
          <rPr>
            <b/>
            <sz val="9"/>
            <color indexed="81"/>
            <rFont val="Segoe UI"/>
            <charset val="1"/>
          </rPr>
          <t>Autor:</t>
        </r>
        <r>
          <rPr>
            <sz val="9"/>
            <color indexed="81"/>
            <rFont val="Segoe UI"/>
            <charset val="1"/>
          </rPr>
          <t xml:space="preserve">
Der Anteil wird einmal im Jahr bestimmt und ändert sich nicht, wenn einmalig die Schwelle, z.B. im Monat mit Jahressonderzahlung, überschritten wird. Der AG-SV wird anhand des Entgeltes unter Berücksichtigung des Vollzeit/Teilzeit Anteils.</t>
        </r>
      </text>
    </comment>
    <comment ref="B25" authorId="0" shapeId="0">
      <text>
        <r>
          <rPr>
            <b/>
            <sz val="9"/>
            <color indexed="81"/>
            <rFont val="Segoe UI"/>
            <charset val="1"/>
          </rPr>
          <t>Autor:</t>
        </r>
        <r>
          <rPr>
            <sz val="9"/>
            <color indexed="81"/>
            <rFont val="Segoe UI"/>
            <charset val="1"/>
          </rPr>
          <t xml:space="preserve">
§ 19 abs. 3 TVÜ-L</t>
        </r>
      </text>
    </comment>
    <comment ref="B28" authorId="0" shapeId="0">
      <text>
        <r>
          <rPr>
            <b/>
            <sz val="9"/>
            <color indexed="81"/>
            <rFont val="Segoe UI"/>
            <charset val="1"/>
          </rPr>
          <t>Autor:</t>
        </r>
        <r>
          <rPr>
            <sz val="9"/>
            <color indexed="81"/>
            <rFont val="Segoe UI"/>
            <charset val="1"/>
          </rPr>
          <t xml:space="preserve">
§ 19 Abs. 2b TVÜ-L</t>
        </r>
      </text>
    </comment>
    <comment ref="B41" authorId="0" shapeId="0">
      <text>
        <r>
          <rPr>
            <b/>
            <sz val="9"/>
            <color indexed="81"/>
            <rFont val="Segoe UI"/>
            <charset val="1"/>
          </rPr>
          <t>Autor:</t>
        </r>
        <r>
          <rPr>
            <sz val="9"/>
            <color indexed="81"/>
            <rFont val="Segoe UI"/>
            <charset val="1"/>
          </rPr>
          <t xml:space="preserve">
§ 19 Abs. 1 TVÜ-L</t>
        </r>
      </text>
    </comment>
    <comment ref="B46"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t>
        </r>
        <r>
          <rPr>
            <u/>
            <sz val="9"/>
            <color indexed="81"/>
            <rFont val="Segoe UI"/>
            <family val="2"/>
          </rPr>
          <t xml:space="preserve"> Höhe des regelmäßigen Entgeltes</t>
        </r>
        <r>
          <rPr>
            <sz val="9"/>
            <color indexed="81"/>
            <rFont val="Segoe UI"/>
            <charset val="1"/>
          </rPr>
          <t xml:space="preserve">. </t>
        </r>
      </text>
    </comment>
    <comment ref="B54" authorId="0" shapeId="0">
      <text>
        <r>
          <rPr>
            <b/>
            <sz val="9"/>
            <color indexed="81"/>
            <rFont val="Segoe UI"/>
            <charset val="1"/>
          </rPr>
          <t>Autor:</t>
        </r>
        <r>
          <rPr>
            <sz val="9"/>
            <color indexed="81"/>
            <rFont val="Segoe UI"/>
            <charset val="1"/>
          </rPr>
          <t xml:space="preserve">
Quelle: TVL §20</t>
        </r>
      </text>
    </comment>
    <comment ref="B59" authorId="0" shapeId="0">
      <text>
        <r>
          <rPr>
            <b/>
            <sz val="9"/>
            <color indexed="81"/>
            <rFont val="Segoe UI"/>
            <charset val="1"/>
          </rPr>
          <t>Autor:</t>
        </r>
        <r>
          <rPr>
            <sz val="9"/>
            <color indexed="81"/>
            <rFont val="Segoe UI"/>
            <charset val="1"/>
          </rPr>
          <t xml:space="preserve">
§ 20 Abs. 2 S. 2 TV-L: Stufen 2+3 = E13
§ 20 Abs. 2 S. 2 TVL: Ab Stufe 4 Zuordnung zu E14</t>
        </r>
      </text>
    </comment>
  </commentList>
</comments>
</file>

<file path=xl/sharedStrings.xml><?xml version="1.0" encoding="utf-8"?>
<sst xmlns="http://schemas.openxmlformats.org/spreadsheetml/2006/main" count="477" uniqueCount="47">
  <si>
    <t>Anteil</t>
  </si>
  <si>
    <t>AN-Brutto bis €</t>
  </si>
  <si>
    <t>sonst</t>
  </si>
  <si>
    <t>Entgeltgruppe</t>
  </si>
  <si>
    <t>Stufe 1</t>
  </si>
  <si>
    <t>Stufe 2</t>
  </si>
  <si>
    <t xml:space="preserve">Stufe 3 </t>
  </si>
  <si>
    <t>Stufe 4</t>
  </si>
  <si>
    <t>Stufe 4a</t>
  </si>
  <si>
    <t>Stufe 4b</t>
  </si>
  <si>
    <t>Stufe 5</t>
  </si>
  <si>
    <t>Stufe 6</t>
  </si>
  <si>
    <t>15 Ü</t>
  </si>
  <si>
    <t>13 Ü</t>
  </si>
  <si>
    <t>9b</t>
  </si>
  <si>
    <t>9a</t>
  </si>
  <si>
    <t>2 Ü</t>
  </si>
  <si>
    <t>Satz</t>
  </si>
  <si>
    <t>Jahressonderzahlung (JSZ)</t>
  </si>
  <si>
    <t>VKO in €/Monat</t>
  </si>
  <si>
    <t>Sozialversicherung (AG-SV)</t>
  </si>
  <si>
    <t>Berechnete VKO</t>
  </si>
  <si>
    <t>Vertraglich regelte Arbeitszeit
(Vollzeit / Teilzeit)</t>
  </si>
  <si>
    <t>Arbeitgeber-Anteil</t>
  </si>
  <si>
    <t>Entgelt in €/Monat</t>
  </si>
  <si>
    <t>Datengrundlage für TV-L</t>
  </si>
  <si>
    <t>Bei Antragstellung oder Auszahlung editierbar:</t>
  </si>
  <si>
    <t>Betriebliche Altersversorgung (VBL)</t>
  </si>
  <si>
    <t>Geschützter Bereich. Hier bitte nicht editieren.</t>
  </si>
  <si>
    <t>AG-SV Satz</t>
  </si>
  <si>
    <t>Versionsvermerk</t>
  </si>
  <si>
    <t>Korrektur der Berechnungsformel in Tabelle "VKO in €/Monat" (grün unterlegt), für den Fall, dass für AG-SV ein Betrag (statt eines Prozentsatzes) angewendet wird. Zum Beispiel bei Entgeltgruppe 15 Stufe 6 beträgt AG-SV 1.187,75 €/Monat.</t>
  </si>
  <si>
    <t>Korrektur der Berechnungsformel in Tabelle "VKO in €/Monat" (grün unterlegt), für den Fall, dass für AG-SV ein Betrag (statt eines Prozentsatzes) angewendet wird. Zum Beispiel bei Entgeltgruppe 15Ü Stufe 5 beträgt AG-SV 1.262,65 €/Monat.</t>
  </si>
  <si>
    <t>Umbennenung der Tabelle "Gehalt anteilig in €/Monat" in "Gehalt gemäß vertraglich geregelter Arbeitszeit in €/Monat"</t>
  </si>
  <si>
    <t>Gehalt gemäß vertraglich geregelter Arbeitszeit in €/Monat</t>
  </si>
  <si>
    <t>ab 10. Juli 2023 gelten neue Pauschalsätze für die Sozialversicherung (AG-SV). Die Tabelle (ab Zeile 40) wurde angepasst.</t>
  </si>
  <si>
    <t>Auszahlung einmalig im Dezember 2023 in €</t>
  </si>
  <si>
    <t>Inflationsausgleichs-Einmalzahlung</t>
  </si>
  <si>
    <t>Ergänzung der Inflationsausgleichs-Einmalzahlung im Dezember 2023 entsprechend der Tarifeinigung vom 9. Dezember 2023</t>
  </si>
  <si>
    <t>Erläuterung: Der Inflationsausgleich ist in der VKO-Tabelle noch nicht enthalten und muss einmalig addiert werden, wenn die Bedingungen für die Auszahlung des Inflationsausgleichs erfüllt sind.</t>
  </si>
  <si>
    <t>Inflationsausgleich in €</t>
  </si>
  <si>
    <t>Zusätzliche Auszahlung im Dezember 2023, wenn das Arbeitsverhältnis am 9. Dezember 2023 bestand und an mindestens einem Tag zwischen dem 1. August 2023 und dem 8. Dezember 2023 Anspruch auf Entgelt bestanden hat.</t>
  </si>
  <si>
    <t>Ergänzung der Inflationsausgleichs-Monatszahlungen von Januar 2024 bis Oktober 2024 entsprechend der Tarifeinigung vom 9. Dezember 2023</t>
  </si>
  <si>
    <t>monatlich in €</t>
  </si>
  <si>
    <t>Inflationsausgleichs-Monatszahlungen von Januar 2024 bis Oktober 2024</t>
  </si>
  <si>
    <t xml:space="preserve">Erläuterung: VKO enthält Inflationsausgleichs-Monatszahlung i.H.v.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</si>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</sst>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00"/>
  </numFmts>
  <fonts count="11" x14ac:knownFonts="1">
    <font>
      <sz val="11"/>
      <color theme="1"/>
      <name val="Calibri"/>
      <family val="2"/>
      <scheme val="minor"/>
    </font>
    <font>
      <sz val="10"/>
      <name val="Arial"/>
      <family val="2"/>
    </font>
    <font>
      <sz val="9"/>
      <color indexed="81"/>
      <name val="Segoe UI"/>
      <charset val="1"/>
    </font>
    <font>
      <b/>
      <sz val="9"/>
      <color indexed="81"/>
      <name val="Segoe UI"/>
      <charset val="1"/>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i/>
      <sz val="9"/>
      <color theme="1"/>
      <name val="Calibri"/>
      <family val="2"/>
      <scheme val="minor"/>
    </font>
    <font>
      <u/>
      <sz val="9"/>
      <color indexed="81"/>
      <name val="Segoe UI"/>
      <family val="2"/>
    </font>
    <font>
      <b/>
      <sz val="9"/>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98">
    <xf numFmtId="0" fontId="0" fillId="0" borderId="0" xfId="0"/>
    <xf numFmtId="0" fontId="4" fillId="0" borderId="0" xfId="0" applyFont="1"/>
    <xf numFmtId="0" fontId="5" fillId="6" borderId="1" xfId="0" applyFont="1" applyFill="1" applyBorder="1"/>
    <xf numFmtId="0" fontId="5" fillId="6" borderId="1" xfId="0" applyFont="1" applyFill="1" applyBorder="1" applyAlignment="1">
      <alignment horizontal="right"/>
    </xf>
    <xf numFmtId="0" fontId="4" fillId="0" borderId="1" xfId="0" applyFont="1" applyFill="1" applyBorder="1"/>
    <xf numFmtId="9" fontId="4" fillId="0" borderId="1" xfId="0" applyNumberFormat="1" applyFont="1" applyFill="1" applyBorder="1"/>
    <xf numFmtId="4" fontId="4" fillId="0" borderId="1" xfId="0" applyNumberFormat="1" applyFont="1" applyBorder="1"/>
    <xf numFmtId="10" fontId="4" fillId="0" borderId="1" xfId="0" applyNumberFormat="1" applyFont="1" applyBorder="1"/>
    <xf numFmtId="0" fontId="4" fillId="0" borderId="1" xfId="0" applyFont="1" applyBorder="1" applyAlignment="1">
      <alignment horizontal="right"/>
    </xf>
    <xf numFmtId="8" fontId="4" fillId="0" borderId="1" xfId="0" applyNumberFormat="1" applyFont="1" applyBorder="1"/>
    <xf numFmtId="0" fontId="4" fillId="2" borderId="0" xfId="0" applyFont="1" applyFill="1" applyBorder="1"/>
    <xf numFmtId="0" fontId="4" fillId="0" borderId="1" xfId="0" applyFont="1" applyBorder="1" applyAlignment="1">
      <alignment horizontal="left" vertical="top"/>
    </xf>
    <xf numFmtId="0" fontId="4" fillId="0" borderId="1" xfId="0" applyFont="1" applyBorder="1"/>
    <xf numFmtId="0" fontId="4" fillId="0" borderId="3" xfId="0" applyFont="1" applyBorder="1"/>
    <xf numFmtId="0" fontId="4" fillId="0" borderId="4" xfId="0" applyFont="1" applyBorder="1"/>
    <xf numFmtId="0" fontId="4" fillId="0" borderId="5" xfId="0" applyFont="1" applyBorder="1" applyAlignment="1">
      <alignment horizontal="left" vertical="top"/>
    </xf>
    <xf numFmtId="4" fontId="4" fillId="0" borderId="5" xfId="0" applyNumberFormat="1" applyFont="1" applyBorder="1"/>
    <xf numFmtId="4" fontId="4" fillId="0" borderId="0" xfId="0" applyNumberFormat="1" applyFont="1" applyBorder="1"/>
    <xf numFmtId="4" fontId="4" fillId="0" borderId="6" xfId="0" applyNumberFormat="1" applyFont="1" applyBorder="1"/>
    <xf numFmtId="4" fontId="4" fillId="0" borderId="7" xfId="0" applyNumberFormat="1" applyFont="1" applyBorder="1"/>
    <xf numFmtId="4" fontId="4" fillId="0" borderId="8" xfId="0" applyNumberFormat="1" applyFont="1" applyBorder="1"/>
    <xf numFmtId="4" fontId="4" fillId="0" borderId="6" xfId="0" applyNumberFormat="1" applyFont="1" applyFill="1" applyBorder="1"/>
    <xf numFmtId="164" fontId="4" fillId="0" borderId="6" xfId="0" applyNumberFormat="1" applyFont="1" applyFill="1" applyBorder="1"/>
    <xf numFmtId="4" fontId="4" fillId="0" borderId="5" xfId="0" applyNumberFormat="1" applyFont="1" applyFill="1" applyBorder="1"/>
    <xf numFmtId="0" fontId="4" fillId="0" borderId="5" xfId="0" applyFont="1" applyFill="1" applyBorder="1" applyAlignment="1">
      <alignment horizontal="left" vertical="top"/>
    </xf>
    <xf numFmtId="4" fontId="4" fillId="0" borderId="0" xfId="0" applyNumberFormat="1" applyFont="1" applyFill="1" applyBorder="1"/>
    <xf numFmtId="4" fontId="4" fillId="0" borderId="8" xfId="0" applyNumberFormat="1" applyFont="1" applyFill="1" applyBorder="1"/>
    <xf numFmtId="0" fontId="4" fillId="0" borderId="0" xfId="0" applyFont="1" applyFill="1"/>
    <xf numFmtId="4" fontId="4" fillId="0" borderId="9" xfId="0" applyNumberFormat="1" applyFont="1" applyBorder="1"/>
    <xf numFmtId="0" fontId="4" fillId="0" borderId="10" xfId="0" applyFont="1" applyBorder="1" applyAlignment="1">
      <alignment horizontal="left" vertical="top"/>
    </xf>
    <xf numFmtId="4" fontId="4" fillId="0" borderId="10" xfId="0" applyNumberFormat="1" applyFont="1" applyBorder="1"/>
    <xf numFmtId="4" fontId="4" fillId="0" borderId="11" xfId="0" applyNumberFormat="1" applyFont="1" applyBorder="1"/>
    <xf numFmtId="4" fontId="4" fillId="0" borderId="12" xfId="0" applyNumberFormat="1" applyFont="1" applyBorder="1"/>
    <xf numFmtId="4" fontId="4" fillId="0" borderId="10" xfId="0" applyNumberFormat="1" applyFont="1" applyFill="1" applyBorder="1"/>
    <xf numFmtId="164" fontId="4" fillId="0" borderId="1" xfId="0" applyNumberFormat="1" applyFont="1" applyFill="1" applyBorder="1"/>
    <xf numFmtId="4" fontId="4" fillId="0" borderId="1" xfId="0" applyNumberFormat="1" applyFont="1" applyFill="1" applyBorder="1"/>
    <xf numFmtId="0" fontId="4" fillId="5" borderId="6" xfId="0" applyFont="1" applyFill="1" applyBorder="1" applyAlignment="1">
      <alignment horizontal="left" vertical="top"/>
    </xf>
    <xf numFmtId="10" fontId="4" fillId="5" borderId="1" xfId="0" applyNumberFormat="1" applyFont="1" applyFill="1" applyBorder="1"/>
    <xf numFmtId="0" fontId="4" fillId="5" borderId="5" xfId="0" applyFont="1" applyFill="1" applyBorder="1" applyAlignment="1">
      <alignment horizontal="left" vertical="top"/>
    </xf>
    <xf numFmtId="0" fontId="4" fillId="5" borderId="10" xfId="0" applyFont="1" applyFill="1" applyBorder="1" applyAlignment="1">
      <alignment horizontal="left" vertical="top"/>
    </xf>
    <xf numFmtId="0" fontId="4" fillId="0" borderId="9" xfId="0" applyFont="1" applyBorder="1" applyAlignment="1">
      <alignment horizontal="left" vertical="top"/>
    </xf>
    <xf numFmtId="10" fontId="4" fillId="3" borderId="1" xfId="0" applyNumberFormat="1" applyFont="1" applyFill="1" applyBorder="1"/>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10" fontId="4" fillId="5" borderId="10" xfId="0" applyNumberFormat="1" applyFont="1" applyFill="1" applyBorder="1"/>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10" xfId="0" applyFont="1" applyFill="1" applyBorder="1" applyAlignment="1">
      <alignment horizontal="left" vertical="top"/>
    </xf>
    <xf numFmtId="10" fontId="4" fillId="0" borderId="1" xfId="0" applyNumberFormat="1" applyFont="1" applyFill="1" applyBorder="1"/>
    <xf numFmtId="0" fontId="5" fillId="7" borderId="0" xfId="0" applyFont="1" applyFill="1"/>
    <xf numFmtId="0" fontId="4" fillId="7" borderId="0" xfId="0" applyFont="1" applyFill="1"/>
    <xf numFmtId="0" fontId="4" fillId="0" borderId="0" xfId="0" applyFont="1" applyBorder="1"/>
    <xf numFmtId="0" fontId="4" fillId="0" borderId="0" xfId="0" applyFont="1" applyFill="1" applyBorder="1"/>
    <xf numFmtId="0" fontId="5" fillId="9" borderId="1" xfId="0" applyFont="1" applyFill="1" applyBorder="1" applyAlignment="1">
      <alignment wrapText="1"/>
    </xf>
    <xf numFmtId="0" fontId="5" fillId="9" borderId="1" xfId="0" applyFont="1" applyFill="1" applyBorder="1" applyAlignment="1">
      <alignment horizontal="right"/>
    </xf>
    <xf numFmtId="0" fontId="5" fillId="7" borderId="0" xfId="0" applyFont="1" applyFill="1" applyBorder="1"/>
    <xf numFmtId="0" fontId="4" fillId="7" borderId="0" xfId="0" applyFont="1" applyFill="1" applyBorder="1"/>
    <xf numFmtId="0" fontId="4" fillId="0" borderId="10" xfId="0" applyFont="1" applyBorder="1"/>
    <xf numFmtId="0" fontId="4" fillId="0" borderId="11" xfId="0" applyFont="1" applyBorder="1"/>
    <xf numFmtId="0" fontId="4" fillId="0" borderId="12" xfId="0" applyFont="1" applyBorder="1"/>
    <xf numFmtId="0" fontId="5" fillId="2" borderId="0" xfId="0" applyFont="1" applyFill="1" applyBorder="1"/>
    <xf numFmtId="164" fontId="4" fillId="0" borderId="0" xfId="0" applyNumberFormat="1" applyFont="1" applyFill="1" applyBorder="1"/>
    <xf numFmtId="0" fontId="4" fillId="0" borderId="0" xfId="0" applyFont="1" applyBorder="1" applyAlignment="1">
      <alignment horizontal="left" vertical="top"/>
    </xf>
    <xf numFmtId="0" fontId="4" fillId="0" borderId="0" xfId="0" applyFont="1" applyFill="1" applyBorder="1" applyAlignment="1">
      <alignment horizontal="left" vertical="top"/>
    </xf>
    <xf numFmtId="0" fontId="4" fillId="2" borderId="0" xfId="0" applyFont="1" applyFill="1" applyBorder="1" applyAlignment="1">
      <alignment horizontal="right"/>
    </xf>
    <xf numFmtId="8" fontId="4" fillId="2" borderId="0" xfId="0" applyNumberFormat="1" applyFont="1" applyFill="1" applyBorder="1"/>
    <xf numFmtId="0" fontId="4" fillId="0" borderId="0" xfId="0" applyFont="1" applyFill="1" applyBorder="1" applyAlignment="1"/>
    <xf numFmtId="0" fontId="4" fillId="2" borderId="0" xfId="0" applyFont="1" applyFill="1" applyBorder="1" applyAlignment="1">
      <alignment horizontal="left" vertical="top"/>
    </xf>
    <xf numFmtId="4" fontId="4" fillId="2" borderId="0" xfId="0" applyNumberFormat="1" applyFont="1" applyFill="1" applyBorder="1"/>
    <xf numFmtId="0" fontId="4" fillId="7" borderId="0" xfId="0" applyFont="1" applyFill="1" applyBorder="1" applyAlignment="1">
      <alignment horizontal="left" vertical="top"/>
    </xf>
    <xf numFmtId="4" fontId="4" fillId="7" borderId="0" xfId="0" applyNumberFormat="1" applyFont="1" applyFill="1" applyBorder="1"/>
    <xf numFmtId="0" fontId="8" fillId="0" borderId="0" xfId="0" applyFont="1"/>
    <xf numFmtId="0" fontId="8" fillId="0" borderId="0" xfId="0" applyFont="1" applyAlignment="1">
      <alignment wrapText="1"/>
    </xf>
    <xf numFmtId="14" fontId="8" fillId="0" borderId="0" xfId="0" applyNumberFormat="1" applyFont="1"/>
    <xf numFmtId="0" fontId="8" fillId="0" borderId="0" xfId="0" applyFont="1" applyAlignment="1"/>
    <xf numFmtId="10" fontId="5" fillId="9" borderId="1" xfId="0" applyNumberFormat="1" applyFont="1" applyFill="1" applyBorder="1" applyAlignment="1">
      <alignment horizontal="right"/>
    </xf>
    <xf numFmtId="0" fontId="4" fillId="0" borderId="1" xfId="0" applyFont="1" applyFill="1" applyBorder="1" applyAlignment="1">
      <alignment wrapText="1"/>
    </xf>
    <xf numFmtId="0" fontId="10" fillId="7" borderId="0" xfId="0" applyFont="1" applyFill="1"/>
    <xf numFmtId="4" fontId="10" fillId="7" borderId="0" xfId="0" applyNumberFormat="1" applyFont="1" applyFill="1" applyBorder="1"/>
    <xf numFmtId="0" fontId="5" fillId="8" borderId="2" xfId="0" applyFont="1" applyFill="1" applyBorder="1" applyAlignment="1">
      <alignment horizontal="left"/>
    </xf>
    <xf numFmtId="0" fontId="5" fillId="8" borderId="3" xfId="0" applyFont="1" applyFill="1" applyBorder="1" applyAlignment="1">
      <alignment horizontal="left"/>
    </xf>
    <xf numFmtId="0" fontId="5" fillId="8" borderId="4" xfId="0" applyFont="1" applyFill="1" applyBorder="1" applyAlignment="1">
      <alignment horizontal="left"/>
    </xf>
    <xf numFmtId="0" fontId="5" fillId="6" borderId="2" xfId="0" applyFont="1" applyFill="1" applyBorder="1" applyAlignment="1">
      <alignment horizontal="left"/>
    </xf>
    <xf numFmtId="0" fontId="5" fillId="6" borderId="4" xfId="0" applyFont="1" applyFill="1" applyBorder="1" applyAlignment="1">
      <alignment horizontal="left"/>
    </xf>
    <xf numFmtId="0" fontId="5" fillId="6" borderId="3" xfId="0" applyFont="1" applyFill="1" applyBorder="1" applyAlignment="1">
      <alignment horizontal="left"/>
    </xf>
    <xf numFmtId="0" fontId="8" fillId="2" borderId="0" xfId="0" applyFont="1" applyFill="1" applyBorder="1" applyAlignment="1">
      <alignment horizontal="left" vertical="top"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10" fillId="7" borderId="0" xfId="0" applyFont="1" applyFill="1" applyBorder="1" applyAlignment="1">
      <alignment horizontal="left" vertical="top" wrapText="1"/>
    </xf>
    <xf numFmtId="0" fontId="5" fillId="8" borderId="2" xfId="0" applyFont="1" applyFill="1" applyBorder="1" applyAlignment="1">
      <alignment horizontal="left" vertical="top"/>
    </xf>
    <xf numFmtId="0" fontId="5" fillId="8" borderId="3" xfId="0" applyFont="1" applyFill="1" applyBorder="1" applyAlignment="1">
      <alignment horizontal="left" vertical="top"/>
    </xf>
    <xf numFmtId="0" fontId="5" fillId="8" borderId="4" xfId="0" applyFont="1" applyFill="1" applyBorder="1" applyAlignment="1">
      <alignment horizontal="left" vertical="top"/>
    </xf>
    <xf numFmtId="4" fontId="5" fillId="0" borderId="2" xfId="0" applyNumberFormat="1" applyFont="1" applyFill="1" applyBorder="1" applyAlignment="1">
      <alignment horizontal="right" vertical="top"/>
    </xf>
    <xf numFmtId="4" fontId="5" fillId="0" borderId="4" xfId="0" applyNumberFormat="1" applyFont="1" applyFill="1" applyBorder="1" applyAlignment="1">
      <alignment horizontal="right" vertical="top"/>
    </xf>
    <xf numFmtId="0" fontId="10" fillId="0" borderId="1" xfId="0" applyFont="1" applyFill="1" applyBorder="1" applyAlignment="1">
      <alignment horizontal="left" vertical="top" wrapText="1"/>
    </xf>
    <xf numFmtId="4" fontId="10" fillId="0" borderId="2" xfId="0" applyNumberFormat="1" applyFont="1" applyFill="1" applyBorder="1" applyAlignment="1">
      <alignment horizontal="right"/>
    </xf>
    <xf numFmtId="0" fontId="10" fillId="0" borderId="4" xfId="0" applyFont="1" applyFill="1" applyBorder="1" applyAlignment="1">
      <alignment horizontal="right"/>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8"/>
  <sheetViews>
    <sheetView zoomScaleNormal="100" workbookViewId="0">
      <selection activeCell="C2" sqref="C2:H2"/>
    </sheetView>
  </sheetViews>
  <sheetFormatPr baseColWidth="10" defaultColWidth="9.140625" defaultRowHeight="12" x14ac:dyDescent="0.2"/>
  <cols>
    <col min="1" max="1" width="2" style="1" customWidth="1"/>
    <col min="2" max="2" width="17.85546875" style="1" bestFit="1" customWidth="1"/>
    <col min="3" max="3" width="8.7109375" style="1" bestFit="1" customWidth="1"/>
    <col min="4" max="6" width="7" style="1" bestFit="1" customWidth="1"/>
    <col min="7" max="8" width="7.28515625" style="1" bestFit="1" customWidth="1"/>
    <col min="9" max="10" width="7" style="1" bestFit="1" customWidth="1"/>
    <col min="11" max="12" width="1.85546875" style="1" customWidth="1"/>
    <col min="13" max="13" width="11.85546875" style="1" customWidth="1"/>
    <col min="14" max="16" width="7" style="1" customWidth="1"/>
    <col min="17" max="17" width="7.85546875" style="1" customWidth="1"/>
    <col min="18" max="19" width="7.28515625" style="1" customWidth="1"/>
    <col min="20" max="20" width="7.85546875" style="1" customWidth="1"/>
    <col min="21" max="21" width="7" style="1" customWidth="1"/>
    <col min="22" max="22" width="1.7109375" style="1" customWidth="1"/>
    <col min="23" max="23" width="11.85546875" style="1" customWidth="1"/>
    <col min="24" max="31" width="8.7109375" style="1" customWidth="1"/>
    <col min="32" max="32" width="1.85546875" style="1" customWidth="1"/>
    <col min="33" max="33" width="2.5703125" style="1" customWidth="1"/>
    <col min="34" max="34" width="12.5703125" style="1" bestFit="1" customWidth="1"/>
    <col min="35" max="38" width="7" style="1" bestFit="1" customWidth="1"/>
    <col min="39" max="40" width="7.28515625" style="1" bestFit="1" customWidth="1"/>
    <col min="41" max="42" width="7" style="1" bestFit="1" customWidth="1"/>
    <col min="43" max="43" width="3" style="1" customWidth="1"/>
    <col min="44" max="16384" width="9.140625" style="1"/>
  </cols>
  <sheetData>
    <row r="1" spans="1:44" x14ac:dyDescent="0.2">
      <c r="B1" s="72" t="s">
        <v>30</v>
      </c>
      <c r="C1" s="73">
        <v>45117</v>
      </c>
      <c r="D1" s="74" t="s">
        <v>31</v>
      </c>
    </row>
    <row r="2" spans="1:44" x14ac:dyDescent="0.2">
      <c r="C2" s="73">
        <v>45117</v>
      </c>
      <c r="D2" s="71" t="s">
        <v>33</v>
      </c>
    </row>
    <row r="4" spans="1:44" x14ac:dyDescent="0.2">
      <c r="A4" s="10"/>
      <c r="B4" s="10"/>
      <c r="C4" s="10"/>
      <c r="D4" s="10"/>
      <c r="E4" s="10"/>
      <c r="F4" s="10"/>
      <c r="G4" s="10"/>
      <c r="H4" s="10"/>
      <c r="I4" s="10"/>
      <c r="J4" s="10"/>
      <c r="K4" s="10"/>
      <c r="AG4" s="50"/>
      <c r="AH4" s="50"/>
      <c r="AI4" s="50"/>
      <c r="AJ4" s="50"/>
      <c r="AK4" s="50"/>
      <c r="AL4" s="50"/>
      <c r="AM4" s="50"/>
      <c r="AN4" s="50"/>
      <c r="AO4" s="50"/>
      <c r="AP4" s="50"/>
      <c r="AQ4" s="50"/>
    </row>
    <row r="5" spans="1:44" x14ac:dyDescent="0.2">
      <c r="A5" s="10"/>
      <c r="B5" s="60" t="s">
        <v>25</v>
      </c>
      <c r="C5" s="60"/>
      <c r="D5" s="10"/>
      <c r="E5" s="10"/>
      <c r="F5" s="10"/>
      <c r="G5" s="10"/>
      <c r="H5" s="10"/>
      <c r="I5" s="10"/>
      <c r="J5" s="10"/>
      <c r="K5" s="10"/>
      <c r="AG5" s="50"/>
      <c r="AH5" s="49" t="s">
        <v>21</v>
      </c>
      <c r="AI5" s="50"/>
      <c r="AJ5" s="50"/>
      <c r="AK5" s="50"/>
      <c r="AL5" s="50"/>
      <c r="AM5" s="50"/>
      <c r="AN5" s="50"/>
      <c r="AO5" s="50"/>
      <c r="AP5" s="50"/>
      <c r="AQ5" s="50"/>
    </row>
    <row r="6" spans="1:44" x14ac:dyDescent="0.2">
      <c r="A6" s="10"/>
      <c r="B6" s="60"/>
      <c r="C6" s="60"/>
      <c r="D6" s="10"/>
      <c r="E6" s="10"/>
      <c r="F6" s="10"/>
      <c r="G6" s="10"/>
      <c r="H6" s="10"/>
      <c r="I6" s="10"/>
      <c r="J6" s="10"/>
      <c r="K6" s="10"/>
      <c r="AG6" s="50"/>
      <c r="AH6" s="49"/>
      <c r="AI6" s="50"/>
      <c r="AJ6" s="50"/>
      <c r="AK6" s="50"/>
      <c r="AL6" s="50"/>
      <c r="AM6" s="50"/>
      <c r="AN6" s="50"/>
      <c r="AO6" s="50"/>
      <c r="AP6" s="50"/>
      <c r="AQ6" s="50"/>
    </row>
    <row r="7" spans="1:44" ht="24.75" customHeight="1" x14ac:dyDescent="0.2">
      <c r="A7" s="10"/>
      <c r="B7" s="85" t="s">
        <v>26</v>
      </c>
      <c r="C7" s="85"/>
      <c r="D7" s="10"/>
      <c r="E7" s="10"/>
      <c r="F7" s="10"/>
      <c r="G7" s="10"/>
      <c r="H7" s="10"/>
      <c r="I7" s="10"/>
      <c r="J7" s="10"/>
      <c r="K7" s="10"/>
      <c r="AG7" s="50"/>
      <c r="AH7" s="49"/>
      <c r="AI7" s="50"/>
      <c r="AJ7" s="50"/>
      <c r="AK7" s="50"/>
      <c r="AL7" s="50"/>
      <c r="AM7" s="50"/>
      <c r="AN7" s="50"/>
      <c r="AO7" s="50"/>
      <c r="AP7" s="50"/>
      <c r="AQ7" s="50"/>
    </row>
    <row r="8" spans="1:44" x14ac:dyDescent="0.2">
      <c r="A8" s="10"/>
      <c r="B8" s="60"/>
      <c r="C8" s="60"/>
      <c r="D8" s="10"/>
      <c r="E8" s="10"/>
      <c r="F8" s="10"/>
      <c r="G8" s="10"/>
      <c r="H8" s="10"/>
      <c r="I8" s="10"/>
      <c r="J8" s="10"/>
      <c r="K8" s="10"/>
      <c r="AG8" s="50"/>
      <c r="AH8" s="50"/>
      <c r="AI8" s="50"/>
      <c r="AJ8" s="50"/>
      <c r="AK8" s="50"/>
      <c r="AL8" s="50"/>
      <c r="AM8" s="50"/>
      <c r="AN8" s="50"/>
      <c r="AO8" s="50"/>
      <c r="AP8" s="50"/>
      <c r="AQ8" s="50"/>
    </row>
    <row r="9" spans="1:44" ht="36" x14ac:dyDescent="0.2">
      <c r="A9" s="10"/>
      <c r="B9" s="53" t="s">
        <v>22</v>
      </c>
      <c r="C9" s="54" t="s">
        <v>17</v>
      </c>
      <c r="D9" s="10"/>
      <c r="E9" s="10"/>
      <c r="F9" s="10"/>
      <c r="G9" s="10"/>
      <c r="H9" s="10"/>
      <c r="I9" s="10"/>
      <c r="J9" s="10"/>
      <c r="K9" s="10"/>
      <c r="AG9" s="50"/>
      <c r="AH9" s="50"/>
      <c r="AI9" s="50"/>
      <c r="AJ9" s="50"/>
      <c r="AK9" s="50"/>
      <c r="AL9" s="50"/>
      <c r="AM9" s="50"/>
      <c r="AN9" s="50"/>
      <c r="AO9" s="50"/>
      <c r="AP9" s="50"/>
      <c r="AQ9" s="50"/>
    </row>
    <row r="10" spans="1:44" x14ac:dyDescent="0.2">
      <c r="A10" s="10"/>
      <c r="B10" s="4" t="s">
        <v>0</v>
      </c>
      <c r="C10" s="5">
        <v>1</v>
      </c>
      <c r="D10" s="10"/>
      <c r="E10" s="10"/>
      <c r="F10" s="10"/>
      <c r="G10" s="10"/>
      <c r="H10" s="10"/>
      <c r="I10" s="10"/>
      <c r="J10" s="10"/>
      <c r="K10" s="10"/>
      <c r="AG10" s="50"/>
      <c r="AH10" s="50"/>
      <c r="AI10" s="50"/>
      <c r="AJ10" s="50"/>
      <c r="AK10" s="50"/>
      <c r="AL10" s="50"/>
      <c r="AM10" s="50"/>
      <c r="AN10" s="50"/>
      <c r="AO10" s="50"/>
      <c r="AP10" s="50"/>
      <c r="AQ10" s="50"/>
    </row>
    <row r="11" spans="1:44" x14ac:dyDescent="0.2">
      <c r="A11" s="10"/>
      <c r="B11" s="10"/>
      <c r="C11" s="10"/>
      <c r="D11" s="10"/>
      <c r="E11" s="10"/>
      <c r="F11" s="10"/>
      <c r="G11" s="10"/>
      <c r="H11" s="10"/>
      <c r="I11" s="10"/>
      <c r="J11" s="10"/>
      <c r="K11" s="10"/>
      <c r="AG11" s="50"/>
      <c r="AH11" s="50"/>
      <c r="AI11" s="50"/>
      <c r="AJ11" s="50"/>
      <c r="AK11" s="50"/>
      <c r="AL11" s="50"/>
      <c r="AM11" s="50"/>
      <c r="AN11" s="50"/>
      <c r="AO11" s="50"/>
      <c r="AP11" s="50"/>
      <c r="AQ11" s="50"/>
    </row>
    <row r="12" spans="1:44" ht="24" x14ac:dyDescent="0.2">
      <c r="A12" s="10"/>
      <c r="B12" s="53" t="s">
        <v>27</v>
      </c>
      <c r="C12" s="54" t="s">
        <v>17</v>
      </c>
      <c r="D12" s="10"/>
      <c r="E12" s="10"/>
      <c r="F12" s="10"/>
      <c r="G12" s="10"/>
      <c r="H12" s="10"/>
      <c r="I12" s="10"/>
      <c r="J12" s="10"/>
      <c r="K12" s="10"/>
      <c r="AG12" s="50"/>
      <c r="AH12" s="50"/>
      <c r="AI12" s="50"/>
      <c r="AJ12" s="50"/>
      <c r="AK12" s="50"/>
      <c r="AL12" s="50"/>
      <c r="AM12" s="50"/>
      <c r="AN12" s="50"/>
      <c r="AO12" s="50"/>
      <c r="AP12" s="50"/>
      <c r="AQ12" s="50"/>
    </row>
    <row r="13" spans="1:44" x14ac:dyDescent="0.2">
      <c r="A13" s="10"/>
      <c r="B13" s="4" t="s">
        <v>23</v>
      </c>
      <c r="C13" s="48">
        <v>3.0599999999999999E-2</v>
      </c>
      <c r="D13" s="10"/>
      <c r="E13" s="10"/>
      <c r="F13" s="10"/>
      <c r="G13" s="10"/>
      <c r="H13" s="10"/>
      <c r="I13" s="10"/>
      <c r="J13" s="10"/>
      <c r="K13" s="10"/>
      <c r="AG13" s="50"/>
      <c r="AH13" s="50"/>
      <c r="AI13" s="50"/>
      <c r="AJ13" s="50"/>
      <c r="AK13" s="50"/>
      <c r="AL13" s="50"/>
      <c r="AM13" s="50"/>
      <c r="AN13" s="50"/>
      <c r="AO13" s="50"/>
      <c r="AP13" s="50"/>
      <c r="AQ13" s="50"/>
    </row>
    <row r="14" spans="1:44" x14ac:dyDescent="0.2">
      <c r="A14" s="10"/>
      <c r="B14" s="10"/>
      <c r="C14" s="10"/>
      <c r="D14" s="10"/>
      <c r="E14" s="10"/>
      <c r="F14" s="10"/>
      <c r="G14" s="10"/>
      <c r="H14" s="10"/>
      <c r="I14" s="10"/>
      <c r="J14" s="10"/>
      <c r="K14" s="10"/>
      <c r="AG14" s="50"/>
      <c r="AH14" s="50"/>
      <c r="AI14" s="50"/>
      <c r="AJ14" s="50"/>
      <c r="AK14" s="50"/>
      <c r="AL14" s="50"/>
      <c r="AM14" s="50"/>
      <c r="AN14" s="50"/>
      <c r="AO14" s="50"/>
      <c r="AP14" s="50"/>
      <c r="AQ14" s="50"/>
    </row>
    <row r="15" spans="1:44" ht="25.5" customHeight="1" x14ac:dyDescent="0.2">
      <c r="A15" s="10"/>
      <c r="B15" s="85" t="s">
        <v>28</v>
      </c>
      <c r="C15" s="85"/>
      <c r="D15" s="10"/>
      <c r="E15" s="10"/>
      <c r="F15" s="10"/>
      <c r="G15" s="10"/>
      <c r="H15" s="10"/>
      <c r="I15" s="10"/>
      <c r="J15" s="10"/>
      <c r="K15" s="10"/>
      <c r="AG15" s="56"/>
      <c r="AH15" s="55"/>
      <c r="AI15" s="56"/>
      <c r="AJ15" s="56"/>
      <c r="AK15" s="56"/>
      <c r="AL15" s="56"/>
      <c r="AM15" s="56"/>
      <c r="AN15" s="56"/>
      <c r="AO15" s="56"/>
      <c r="AP15" s="56"/>
      <c r="AQ15" s="56"/>
    </row>
    <row r="16" spans="1:44" x14ac:dyDescent="0.2">
      <c r="A16" s="10"/>
      <c r="B16" s="10"/>
      <c r="C16" s="10"/>
      <c r="D16" s="10"/>
      <c r="E16" s="10"/>
      <c r="F16" s="10"/>
      <c r="G16" s="10"/>
      <c r="H16" s="10"/>
      <c r="I16" s="10"/>
      <c r="J16" s="10"/>
      <c r="K16" s="10"/>
      <c r="AG16" s="56"/>
      <c r="AH16" s="56"/>
      <c r="AI16" s="56"/>
      <c r="AJ16" s="56"/>
      <c r="AK16" s="56"/>
      <c r="AL16" s="56"/>
      <c r="AM16" s="56"/>
      <c r="AN16" s="56"/>
      <c r="AO16" s="56"/>
      <c r="AP16" s="56"/>
      <c r="AQ16" s="56"/>
      <c r="AR16" s="51"/>
    </row>
    <row r="17" spans="1:44" x14ac:dyDescent="0.2">
      <c r="A17" s="10"/>
      <c r="B17" s="82" t="s">
        <v>24</v>
      </c>
      <c r="C17" s="84"/>
      <c r="D17" s="84"/>
      <c r="E17" s="84"/>
      <c r="F17" s="84"/>
      <c r="G17" s="84"/>
      <c r="H17" s="84"/>
      <c r="I17" s="84"/>
      <c r="J17" s="83"/>
      <c r="K17" s="10"/>
      <c r="M17" s="86" t="s">
        <v>34</v>
      </c>
      <c r="N17" s="87"/>
      <c r="O17" s="87"/>
      <c r="P17" s="87"/>
      <c r="Q17" s="87"/>
      <c r="R17" s="87"/>
      <c r="S17" s="87"/>
      <c r="T17" s="87"/>
      <c r="U17" s="88"/>
      <c r="W17" s="86" t="s">
        <v>29</v>
      </c>
      <c r="X17" s="87"/>
      <c r="Y17" s="87"/>
      <c r="Z17" s="87"/>
      <c r="AA17" s="87"/>
      <c r="AB17" s="87"/>
      <c r="AC17" s="87"/>
      <c r="AD17" s="87"/>
      <c r="AE17" s="88"/>
      <c r="AG17" s="56"/>
      <c r="AH17" s="79" t="s">
        <v>19</v>
      </c>
      <c r="AI17" s="80"/>
      <c r="AJ17" s="80"/>
      <c r="AK17" s="80"/>
      <c r="AL17" s="80"/>
      <c r="AM17" s="80"/>
      <c r="AN17" s="80"/>
      <c r="AO17" s="80"/>
      <c r="AP17" s="81"/>
      <c r="AQ17" s="56"/>
      <c r="AR17" s="51"/>
    </row>
    <row r="18" spans="1:44" x14ac:dyDescent="0.2">
      <c r="A18" s="10"/>
      <c r="B18" s="29" t="s">
        <v>3</v>
      </c>
      <c r="C18" s="57" t="s">
        <v>4</v>
      </c>
      <c r="D18" s="58" t="s">
        <v>5</v>
      </c>
      <c r="E18" s="57" t="s">
        <v>6</v>
      </c>
      <c r="F18" s="58" t="s">
        <v>7</v>
      </c>
      <c r="G18" s="58" t="s">
        <v>8</v>
      </c>
      <c r="H18" s="58" t="s">
        <v>9</v>
      </c>
      <c r="I18" s="57" t="s">
        <v>10</v>
      </c>
      <c r="J18" s="59" t="s">
        <v>11</v>
      </c>
      <c r="K18" s="10"/>
      <c r="M18" s="11" t="s">
        <v>3</v>
      </c>
      <c r="N18" s="12" t="s">
        <v>4</v>
      </c>
      <c r="O18" s="13" t="s">
        <v>5</v>
      </c>
      <c r="P18" s="12" t="s">
        <v>6</v>
      </c>
      <c r="Q18" s="13" t="s">
        <v>7</v>
      </c>
      <c r="R18" s="13" t="s">
        <v>8</v>
      </c>
      <c r="S18" s="13" t="s">
        <v>9</v>
      </c>
      <c r="T18" s="12" t="s">
        <v>10</v>
      </c>
      <c r="U18" s="14" t="s">
        <v>11</v>
      </c>
      <c r="W18" s="11" t="s">
        <v>3</v>
      </c>
      <c r="X18" s="12" t="s">
        <v>4</v>
      </c>
      <c r="Y18" s="13" t="s">
        <v>5</v>
      </c>
      <c r="Z18" s="12" t="s">
        <v>6</v>
      </c>
      <c r="AA18" s="13" t="s">
        <v>7</v>
      </c>
      <c r="AB18" s="13" t="s">
        <v>8</v>
      </c>
      <c r="AC18" s="13" t="s">
        <v>9</v>
      </c>
      <c r="AD18" s="12" t="s">
        <v>10</v>
      </c>
      <c r="AE18" s="14" t="s">
        <v>11</v>
      </c>
      <c r="AG18" s="56"/>
      <c r="AH18" s="11" t="s">
        <v>3</v>
      </c>
      <c r="AI18" s="12" t="s">
        <v>4</v>
      </c>
      <c r="AJ18" s="13" t="s">
        <v>5</v>
      </c>
      <c r="AK18" s="12" t="s">
        <v>6</v>
      </c>
      <c r="AL18" s="13" t="s">
        <v>7</v>
      </c>
      <c r="AM18" s="13" t="s">
        <v>8</v>
      </c>
      <c r="AN18" s="13" t="s">
        <v>9</v>
      </c>
      <c r="AO18" s="12" t="s">
        <v>10</v>
      </c>
      <c r="AP18" s="14" t="s">
        <v>11</v>
      </c>
      <c r="AQ18" s="56"/>
      <c r="AR18" s="51"/>
    </row>
    <row r="19" spans="1:44" x14ac:dyDescent="0.2">
      <c r="A19" s="10"/>
      <c r="B19" s="15" t="s">
        <v>12</v>
      </c>
      <c r="C19" s="23">
        <v>5955.87</v>
      </c>
      <c r="D19" s="26">
        <v>6610.8</v>
      </c>
      <c r="E19" s="25">
        <v>7232.37</v>
      </c>
      <c r="F19" s="23">
        <v>7640.03</v>
      </c>
      <c r="G19" s="26"/>
      <c r="H19" s="26"/>
      <c r="I19" s="25">
        <v>7740.31</v>
      </c>
      <c r="J19" s="23"/>
      <c r="K19" s="10"/>
      <c r="M19" s="15" t="s">
        <v>12</v>
      </c>
      <c r="N19" s="21">
        <f>C19*$C$10</f>
        <v>5955.87</v>
      </c>
      <c r="O19" s="21">
        <f t="shared" ref="N19:U37" si="0">D19*$C$10</f>
        <v>6610.8</v>
      </c>
      <c r="P19" s="21">
        <f t="shared" si="0"/>
        <v>7232.37</v>
      </c>
      <c r="Q19" s="21">
        <f t="shared" si="0"/>
        <v>7640.03</v>
      </c>
      <c r="R19" s="21">
        <f t="shared" si="0"/>
        <v>0</v>
      </c>
      <c r="S19" s="21">
        <f t="shared" si="0"/>
        <v>0</v>
      </c>
      <c r="T19" s="21">
        <f t="shared" si="0"/>
        <v>7740.31</v>
      </c>
      <c r="U19" s="21">
        <f t="shared" si="0"/>
        <v>0</v>
      </c>
      <c r="W19" s="15" t="s">
        <v>12</v>
      </c>
      <c r="X19" s="22">
        <f t="shared" ref="X19:AE37" si="1">IF(N19&gt;$B$43,$C$44,IF(N19&gt;$B$42,$C$43,IF(N19&gt;$B$41,$C$42,IF(N19&gt;0,$C$41,0))))</f>
        <v>0.17599999999999999</v>
      </c>
      <c r="Y19" s="22">
        <f t="shared" si="1"/>
        <v>0.17599999999999999</v>
      </c>
      <c r="Z19" s="22">
        <f t="shared" si="1"/>
        <v>1187.75</v>
      </c>
      <c r="AA19" s="22">
        <f t="shared" si="1"/>
        <v>1187.75</v>
      </c>
      <c r="AB19" s="22">
        <f t="shared" si="1"/>
        <v>0</v>
      </c>
      <c r="AC19" s="22">
        <f t="shared" si="1"/>
        <v>0</v>
      </c>
      <c r="AD19" s="22">
        <f t="shared" si="1"/>
        <v>1187.75</v>
      </c>
      <c r="AE19" s="22">
        <f t="shared" si="1"/>
        <v>0</v>
      </c>
      <c r="AG19" s="56"/>
      <c r="AH19" s="15" t="s">
        <v>12</v>
      </c>
      <c r="AI19" s="21">
        <f t="shared" ref="AI19:AI37" si="2">IF(X19&lt;1, (12*C19+C19*C48)* (1+$C$13+X19)*$C$10/12, (( 12*C19+C19*C48)* (1+$C$13)+12*X19)*$C$10/12)</f>
        <v>7381.1627875810491</v>
      </c>
      <c r="AJ19" s="21">
        <f t="shared" ref="AJ19:AP34" si="3">IF(Y19&lt;1, (12*D19+D19*D48)* (1+$C$13+Y19)*$C$10/12, (( 12*D19+D19*D48)* (1+$C$13)+12*Y19)*$C$10/12)</f>
        <v>8192.8233752819997</v>
      </c>
      <c r="AK19" s="21">
        <f t="shared" si="3"/>
        <v>8843.4873781505503</v>
      </c>
      <c r="AL19" s="21">
        <f t="shared" si="3"/>
        <v>9275.0109174021163</v>
      </c>
      <c r="AM19" s="21">
        <f t="shared" si="3"/>
        <v>0</v>
      </c>
      <c r="AN19" s="21">
        <f t="shared" si="3"/>
        <v>0</v>
      </c>
      <c r="AO19" s="21">
        <f t="shared" si="3"/>
        <v>9381.1610928329828</v>
      </c>
      <c r="AP19" s="21">
        <f t="shared" si="3"/>
        <v>0</v>
      </c>
      <c r="AQ19" s="56"/>
      <c r="AR19" s="51"/>
    </row>
    <row r="20" spans="1:44" x14ac:dyDescent="0.2">
      <c r="A20" s="10"/>
      <c r="B20" s="15">
        <v>15</v>
      </c>
      <c r="C20" s="16">
        <v>4880.6499999999996</v>
      </c>
      <c r="D20" s="20">
        <v>5247.42</v>
      </c>
      <c r="E20" s="17">
        <v>5441.24</v>
      </c>
      <c r="F20" s="16">
        <v>6129.64</v>
      </c>
      <c r="G20" s="20"/>
      <c r="H20" s="20"/>
      <c r="I20" s="17">
        <v>6650.92</v>
      </c>
      <c r="J20" s="16">
        <v>6850.45</v>
      </c>
      <c r="K20" s="10"/>
      <c r="M20" s="15">
        <v>15</v>
      </c>
      <c r="N20" s="23">
        <f t="shared" si="0"/>
        <v>4880.6499999999996</v>
      </c>
      <c r="O20" s="23">
        <f t="shared" si="0"/>
        <v>5247.42</v>
      </c>
      <c r="P20" s="23">
        <f t="shared" si="0"/>
        <v>5441.24</v>
      </c>
      <c r="Q20" s="23">
        <f t="shared" si="0"/>
        <v>6129.64</v>
      </c>
      <c r="R20" s="23">
        <f t="shared" si="0"/>
        <v>0</v>
      </c>
      <c r="S20" s="23">
        <f t="shared" si="0"/>
        <v>0</v>
      </c>
      <c r="T20" s="23">
        <f t="shared" si="0"/>
        <v>6650.92</v>
      </c>
      <c r="U20" s="23">
        <f t="shared" si="0"/>
        <v>6850.45</v>
      </c>
      <c r="W20" s="15">
        <v>15</v>
      </c>
      <c r="X20" s="22">
        <f t="shared" si="1"/>
        <v>0.17599999999999999</v>
      </c>
      <c r="Y20" s="22">
        <f t="shared" si="1"/>
        <v>0.17599999999999999</v>
      </c>
      <c r="Z20" s="22">
        <f t="shared" si="1"/>
        <v>0.17599999999999999</v>
      </c>
      <c r="AA20" s="22">
        <f t="shared" si="1"/>
        <v>0.17599999999999999</v>
      </c>
      <c r="AB20" s="22">
        <f t="shared" si="1"/>
        <v>0</v>
      </c>
      <c r="AC20" s="22">
        <f t="shared" si="1"/>
        <v>0</v>
      </c>
      <c r="AD20" s="22">
        <f t="shared" si="1"/>
        <v>0.17599999999999999</v>
      </c>
      <c r="AE20" s="22">
        <f t="shared" si="1"/>
        <v>1187.75</v>
      </c>
      <c r="AG20" s="56"/>
      <c r="AH20" s="15">
        <v>15</v>
      </c>
      <c r="AI20" s="21">
        <f t="shared" si="2"/>
        <v>6048.6330559947492</v>
      </c>
      <c r="AJ20" s="21">
        <f t="shared" si="3"/>
        <v>6503.1743867492996</v>
      </c>
      <c r="AK20" s="21">
        <f t="shared" si="3"/>
        <v>6743.3772406546004</v>
      </c>
      <c r="AL20" s="21">
        <f t="shared" si="3"/>
        <v>7596.5174977405995</v>
      </c>
      <c r="AM20" s="21">
        <f t="shared" si="3"/>
        <v>0</v>
      </c>
      <c r="AN20" s="21">
        <f t="shared" si="3"/>
        <v>0</v>
      </c>
      <c r="AO20" s="21">
        <f t="shared" si="3"/>
        <v>8242.5444489517995</v>
      </c>
      <c r="AP20" s="21">
        <f>IF(AE20&lt;1, (12*J20+J20*J49)* (1+$C$13+AE20)*$C$10/12, (( 12*J20+J20*J49)* (1+$C$13)+12*AE20)*$C$10/12)</f>
        <v>8439.2106031150815</v>
      </c>
      <c r="AQ20" s="56"/>
      <c r="AR20" s="51"/>
    </row>
    <row r="21" spans="1:44" x14ac:dyDescent="0.2">
      <c r="A21" s="10"/>
      <c r="B21" s="15">
        <v>14</v>
      </c>
      <c r="C21" s="16">
        <v>4418.91</v>
      </c>
      <c r="D21" s="20">
        <v>4752.8500000000004</v>
      </c>
      <c r="E21" s="17">
        <v>5026.88</v>
      </c>
      <c r="F21" s="16">
        <v>5441.24</v>
      </c>
      <c r="G21" s="20"/>
      <c r="H21" s="20"/>
      <c r="I21" s="17">
        <v>6076.14</v>
      </c>
      <c r="J21" s="16">
        <v>6258.43</v>
      </c>
      <c r="K21" s="10"/>
      <c r="M21" s="15">
        <v>14</v>
      </c>
      <c r="N21" s="23">
        <f t="shared" si="0"/>
        <v>4418.91</v>
      </c>
      <c r="O21" s="23">
        <f t="shared" si="0"/>
        <v>4752.8500000000004</v>
      </c>
      <c r="P21" s="23">
        <f t="shared" si="0"/>
        <v>5026.88</v>
      </c>
      <c r="Q21" s="23">
        <f t="shared" si="0"/>
        <v>5441.24</v>
      </c>
      <c r="R21" s="23">
        <f t="shared" si="0"/>
        <v>0</v>
      </c>
      <c r="S21" s="23">
        <f t="shared" si="0"/>
        <v>0</v>
      </c>
      <c r="T21" s="23">
        <f t="shared" si="0"/>
        <v>6076.14</v>
      </c>
      <c r="U21" s="23">
        <f t="shared" si="0"/>
        <v>6258.43</v>
      </c>
      <c r="W21" s="15">
        <v>14</v>
      </c>
      <c r="X21" s="22">
        <f t="shared" si="1"/>
        <v>0.20100000000000001</v>
      </c>
      <c r="Y21" s="22">
        <f t="shared" si="1"/>
        <v>0.20100000000000001</v>
      </c>
      <c r="Z21" s="22">
        <f t="shared" si="1"/>
        <v>0.17599999999999999</v>
      </c>
      <c r="AA21" s="22">
        <f t="shared" si="1"/>
        <v>0.17599999999999999</v>
      </c>
      <c r="AB21" s="22">
        <f t="shared" si="1"/>
        <v>0</v>
      </c>
      <c r="AC21" s="22">
        <f t="shared" si="1"/>
        <v>0</v>
      </c>
      <c r="AD21" s="22">
        <f t="shared" si="1"/>
        <v>0.17599999999999999</v>
      </c>
      <c r="AE21" s="22">
        <f t="shared" si="1"/>
        <v>0.17599999999999999</v>
      </c>
      <c r="AG21" s="56"/>
      <c r="AH21" s="15">
        <v>14</v>
      </c>
      <c r="AI21" s="21">
        <f t="shared" si="2"/>
        <v>5589.8620397138993</v>
      </c>
      <c r="AJ21" s="21">
        <f t="shared" si="3"/>
        <v>6012.2916727098336</v>
      </c>
      <c r="AK21" s="21">
        <f t="shared" si="3"/>
        <v>6229.857198635199</v>
      </c>
      <c r="AL21" s="21">
        <f t="shared" si="3"/>
        <v>6743.3772406546004</v>
      </c>
      <c r="AM21" s="21">
        <f t="shared" si="3"/>
        <v>0</v>
      </c>
      <c r="AN21" s="21">
        <f t="shared" si="3"/>
        <v>0</v>
      </c>
      <c r="AO21" s="21">
        <f t="shared" si="3"/>
        <v>7530.2144707881007</v>
      </c>
      <c r="AP21" s="21">
        <f t="shared" si="3"/>
        <v>7756.1280929034501</v>
      </c>
      <c r="AQ21" s="56"/>
      <c r="AR21" s="51"/>
    </row>
    <row r="22" spans="1:44" x14ac:dyDescent="0.2">
      <c r="A22" s="10"/>
      <c r="B22" s="15" t="s">
        <v>13</v>
      </c>
      <c r="C22" s="23"/>
      <c r="D22" s="26">
        <v>4385.28</v>
      </c>
      <c r="E22" s="25">
        <v>4619.2</v>
      </c>
      <c r="F22" s="23"/>
      <c r="G22" s="26">
        <v>5026.88</v>
      </c>
      <c r="H22" s="26">
        <v>5441.24</v>
      </c>
      <c r="I22" s="25">
        <v>6076.14</v>
      </c>
      <c r="J22" s="23">
        <v>6258.43</v>
      </c>
      <c r="K22" s="10"/>
      <c r="M22" s="15" t="s">
        <v>13</v>
      </c>
      <c r="N22" s="23">
        <f t="shared" si="0"/>
        <v>0</v>
      </c>
      <c r="O22" s="23">
        <f t="shared" si="0"/>
        <v>4385.28</v>
      </c>
      <c r="P22" s="23">
        <f t="shared" si="0"/>
        <v>4619.2</v>
      </c>
      <c r="Q22" s="23">
        <f t="shared" si="0"/>
        <v>0</v>
      </c>
      <c r="R22" s="23">
        <f t="shared" si="0"/>
        <v>5026.88</v>
      </c>
      <c r="S22" s="23">
        <f t="shared" si="0"/>
        <v>5441.24</v>
      </c>
      <c r="T22" s="23">
        <f t="shared" si="0"/>
        <v>6076.14</v>
      </c>
      <c r="U22" s="23">
        <f t="shared" si="0"/>
        <v>6258.43</v>
      </c>
      <c r="W22" s="15" t="s">
        <v>13</v>
      </c>
      <c r="X22" s="22">
        <f t="shared" si="1"/>
        <v>0</v>
      </c>
      <c r="Y22" s="22">
        <f t="shared" si="1"/>
        <v>0.20100000000000001</v>
      </c>
      <c r="Z22" s="22">
        <f t="shared" si="1"/>
        <v>0.20100000000000001</v>
      </c>
      <c r="AA22" s="22">
        <f t="shared" si="1"/>
        <v>0</v>
      </c>
      <c r="AB22" s="22">
        <f t="shared" si="1"/>
        <v>0.17599999999999999</v>
      </c>
      <c r="AC22" s="22">
        <f t="shared" si="1"/>
        <v>0.17599999999999999</v>
      </c>
      <c r="AD22" s="22">
        <f t="shared" si="1"/>
        <v>0.17599999999999999</v>
      </c>
      <c r="AE22" s="22">
        <f t="shared" si="1"/>
        <v>0.17599999999999999</v>
      </c>
      <c r="AG22" s="56"/>
      <c r="AH22" s="15" t="s">
        <v>13</v>
      </c>
      <c r="AI22" s="21">
        <f t="shared" si="2"/>
        <v>0</v>
      </c>
      <c r="AJ22" s="21">
        <f t="shared" si="3"/>
        <v>5610.0611205888008</v>
      </c>
      <c r="AK22" s="21">
        <f t="shared" si="3"/>
        <v>5909.3135052319994</v>
      </c>
      <c r="AL22" s="21">
        <f t="shared" si="3"/>
        <v>0</v>
      </c>
      <c r="AM22" s="21">
        <f t="shared" si="3"/>
        <v>6229.857198635199</v>
      </c>
      <c r="AN22" s="21">
        <f t="shared" si="3"/>
        <v>6743.3772406546004</v>
      </c>
      <c r="AO22" s="21">
        <f t="shared" si="3"/>
        <v>7530.2144707881007</v>
      </c>
      <c r="AP22" s="21">
        <f t="shared" si="3"/>
        <v>7756.1280929034501</v>
      </c>
      <c r="AQ22" s="56"/>
      <c r="AR22" s="51"/>
    </row>
    <row r="23" spans="1:44" s="27" customFormat="1" x14ac:dyDescent="0.2">
      <c r="A23" s="10"/>
      <c r="B23" s="24">
        <v>13</v>
      </c>
      <c r="C23" s="16">
        <v>4074.3</v>
      </c>
      <c r="D23" s="20">
        <v>4385.28</v>
      </c>
      <c r="E23" s="17">
        <v>4619.2</v>
      </c>
      <c r="F23" s="16">
        <v>5073.66</v>
      </c>
      <c r="G23" s="20"/>
      <c r="H23" s="20"/>
      <c r="I23" s="17">
        <v>5701.88</v>
      </c>
      <c r="J23" s="16">
        <v>5872.94</v>
      </c>
      <c r="K23" s="10"/>
      <c r="M23" s="24">
        <v>13</v>
      </c>
      <c r="N23" s="23">
        <f t="shared" si="0"/>
        <v>4074.3</v>
      </c>
      <c r="O23" s="23">
        <f t="shared" si="0"/>
        <v>4385.28</v>
      </c>
      <c r="P23" s="23">
        <f t="shared" si="0"/>
        <v>4619.2</v>
      </c>
      <c r="Q23" s="23">
        <f t="shared" si="0"/>
        <v>5073.66</v>
      </c>
      <c r="R23" s="23">
        <f t="shared" si="0"/>
        <v>0</v>
      </c>
      <c r="S23" s="23">
        <f t="shared" si="0"/>
        <v>0</v>
      </c>
      <c r="T23" s="23">
        <f t="shared" si="0"/>
        <v>5701.88</v>
      </c>
      <c r="U23" s="23">
        <f t="shared" si="0"/>
        <v>5872.94</v>
      </c>
      <c r="W23" s="24">
        <v>13</v>
      </c>
      <c r="X23" s="22">
        <f t="shared" si="1"/>
        <v>0.20100000000000001</v>
      </c>
      <c r="Y23" s="22">
        <f t="shared" si="1"/>
        <v>0.20100000000000001</v>
      </c>
      <c r="Z23" s="22">
        <f t="shared" si="1"/>
        <v>0.20100000000000001</v>
      </c>
      <c r="AA23" s="22">
        <f t="shared" si="1"/>
        <v>0.17599999999999999</v>
      </c>
      <c r="AB23" s="22">
        <f t="shared" si="1"/>
        <v>0</v>
      </c>
      <c r="AC23" s="22">
        <f t="shared" si="1"/>
        <v>0</v>
      </c>
      <c r="AD23" s="22">
        <f t="shared" si="1"/>
        <v>0.17599999999999999</v>
      </c>
      <c r="AE23" s="22">
        <f t="shared" si="1"/>
        <v>0.17599999999999999</v>
      </c>
      <c r="AG23" s="56"/>
      <c r="AH23" s="24">
        <v>13</v>
      </c>
      <c r="AI23" s="21">
        <f t="shared" si="2"/>
        <v>5212.2263626530012</v>
      </c>
      <c r="AJ23" s="21">
        <f t="shared" si="3"/>
        <v>5610.0611205888008</v>
      </c>
      <c r="AK23" s="21">
        <f t="shared" si="3"/>
        <v>5909.3135052319994</v>
      </c>
      <c r="AL23" s="21">
        <f t="shared" si="3"/>
        <v>6358.9478875911</v>
      </c>
      <c r="AM23" s="21">
        <f t="shared" si="3"/>
        <v>0</v>
      </c>
      <c r="AN23" s="21">
        <f t="shared" si="3"/>
        <v>0</v>
      </c>
      <c r="AO23" s="21">
        <f t="shared" si="3"/>
        <v>7146.3120865997989</v>
      </c>
      <c r="AP23" s="21">
        <f t="shared" si="3"/>
        <v>7360.7059611698996</v>
      </c>
      <c r="AQ23" s="56"/>
      <c r="AR23" s="52"/>
    </row>
    <row r="24" spans="1:44" x14ac:dyDescent="0.2">
      <c r="A24" s="10"/>
      <c r="B24" s="15">
        <v>12</v>
      </c>
      <c r="C24" s="16">
        <v>3672.04</v>
      </c>
      <c r="D24" s="20">
        <v>3930.82</v>
      </c>
      <c r="E24" s="17">
        <v>4478.8500000000004</v>
      </c>
      <c r="F24" s="16">
        <v>4960.05</v>
      </c>
      <c r="G24" s="20"/>
      <c r="H24" s="20"/>
      <c r="I24" s="17">
        <v>5581.59</v>
      </c>
      <c r="J24" s="16">
        <v>5749.03</v>
      </c>
      <c r="K24" s="10"/>
      <c r="M24" s="15">
        <v>12</v>
      </c>
      <c r="N24" s="23">
        <f t="shared" si="0"/>
        <v>3672.04</v>
      </c>
      <c r="O24" s="23">
        <f t="shared" si="0"/>
        <v>3930.82</v>
      </c>
      <c r="P24" s="23">
        <f t="shared" si="0"/>
        <v>4478.8500000000004</v>
      </c>
      <c r="Q24" s="23">
        <f t="shared" si="0"/>
        <v>4960.05</v>
      </c>
      <c r="R24" s="23">
        <f t="shared" si="0"/>
        <v>0</v>
      </c>
      <c r="S24" s="23">
        <f t="shared" si="0"/>
        <v>0</v>
      </c>
      <c r="T24" s="23">
        <f t="shared" si="0"/>
        <v>5581.59</v>
      </c>
      <c r="U24" s="23">
        <f t="shared" si="0"/>
        <v>5749.03</v>
      </c>
      <c r="W24" s="15">
        <v>12</v>
      </c>
      <c r="X24" s="22">
        <f t="shared" si="1"/>
        <v>0.20100000000000001</v>
      </c>
      <c r="Y24" s="22">
        <f t="shared" si="1"/>
        <v>0.20100000000000001</v>
      </c>
      <c r="Z24" s="22">
        <f t="shared" si="1"/>
        <v>0.20100000000000001</v>
      </c>
      <c r="AA24" s="22">
        <f t="shared" si="1"/>
        <v>0.17599999999999999</v>
      </c>
      <c r="AB24" s="22">
        <f t="shared" si="1"/>
        <v>0</v>
      </c>
      <c r="AC24" s="22">
        <f t="shared" si="1"/>
        <v>0</v>
      </c>
      <c r="AD24" s="22">
        <f t="shared" si="1"/>
        <v>0.17599999999999999</v>
      </c>
      <c r="AE24" s="22">
        <f t="shared" si="1"/>
        <v>0.17599999999999999</v>
      </c>
      <c r="AG24" s="56"/>
      <c r="AH24" s="15">
        <v>12</v>
      </c>
      <c r="AI24" s="21">
        <f t="shared" si="2"/>
        <v>4697.6176748684002</v>
      </c>
      <c r="AJ24" s="21">
        <f t="shared" si="3"/>
        <v>5028.6733011422002</v>
      </c>
      <c r="AK24" s="21">
        <f t="shared" si="3"/>
        <v>5729.764633033501</v>
      </c>
      <c r="AL24" s="21">
        <f t="shared" si="3"/>
        <v>6216.5575678792493</v>
      </c>
      <c r="AM24" s="21">
        <f t="shared" si="3"/>
        <v>0</v>
      </c>
      <c r="AN24" s="21">
        <f t="shared" si="3"/>
        <v>0</v>
      </c>
      <c r="AO24" s="21">
        <f t="shared" si="3"/>
        <v>6995.5495519801489</v>
      </c>
      <c r="AP24" s="21">
        <f t="shared" si="3"/>
        <v>7205.4063879325486</v>
      </c>
      <c r="AQ24" s="56"/>
      <c r="AR24" s="51"/>
    </row>
    <row r="25" spans="1:44" x14ac:dyDescent="0.2">
      <c r="A25" s="10"/>
      <c r="B25" s="15">
        <v>11</v>
      </c>
      <c r="C25" s="16">
        <v>3553.15</v>
      </c>
      <c r="D25" s="20">
        <v>3792.2</v>
      </c>
      <c r="E25" s="17">
        <v>4064.48</v>
      </c>
      <c r="F25" s="16">
        <v>4478.8500000000004</v>
      </c>
      <c r="G25" s="20"/>
      <c r="H25" s="20"/>
      <c r="I25" s="17">
        <v>5080.3500000000004</v>
      </c>
      <c r="J25" s="16">
        <v>5232.76</v>
      </c>
      <c r="K25" s="10"/>
      <c r="M25" s="15">
        <v>11</v>
      </c>
      <c r="N25" s="23">
        <f t="shared" si="0"/>
        <v>3553.15</v>
      </c>
      <c r="O25" s="23">
        <f t="shared" si="0"/>
        <v>3792.2</v>
      </c>
      <c r="P25" s="23">
        <f t="shared" si="0"/>
        <v>4064.48</v>
      </c>
      <c r="Q25" s="23">
        <f t="shared" si="0"/>
        <v>4478.8500000000004</v>
      </c>
      <c r="R25" s="23">
        <f t="shared" si="0"/>
        <v>0</v>
      </c>
      <c r="S25" s="23">
        <f t="shared" si="0"/>
        <v>0</v>
      </c>
      <c r="T25" s="23">
        <f t="shared" si="0"/>
        <v>5080.3500000000004</v>
      </c>
      <c r="U25" s="23">
        <f t="shared" si="0"/>
        <v>5232.76</v>
      </c>
      <c r="W25" s="15">
        <v>11</v>
      </c>
      <c r="X25" s="22">
        <f t="shared" si="1"/>
        <v>0.20100000000000001</v>
      </c>
      <c r="Y25" s="22">
        <f t="shared" si="1"/>
        <v>0.20100000000000001</v>
      </c>
      <c r="Z25" s="22">
        <f t="shared" si="1"/>
        <v>0.20100000000000001</v>
      </c>
      <c r="AA25" s="22">
        <f t="shared" si="1"/>
        <v>0.20100000000000001</v>
      </c>
      <c r="AB25" s="22">
        <f t="shared" si="1"/>
        <v>0</v>
      </c>
      <c r="AC25" s="22">
        <f t="shared" si="1"/>
        <v>0</v>
      </c>
      <c r="AD25" s="22">
        <f t="shared" si="1"/>
        <v>0.17599999999999999</v>
      </c>
      <c r="AE25" s="22">
        <f t="shared" si="1"/>
        <v>0.17599999999999999</v>
      </c>
      <c r="AG25" s="56"/>
      <c r="AH25" s="15">
        <v>11</v>
      </c>
      <c r="AI25" s="21">
        <f t="shared" si="2"/>
        <v>4647.1928956658339</v>
      </c>
      <c r="AJ25" s="21">
        <f t="shared" si="3"/>
        <v>4959.848275176666</v>
      </c>
      <c r="AK25" s="21">
        <f t="shared" si="3"/>
        <v>5315.9654336506674</v>
      </c>
      <c r="AL25" s="21">
        <f t="shared" si="3"/>
        <v>5857.9232232675013</v>
      </c>
      <c r="AM25" s="21">
        <f t="shared" si="3"/>
        <v>0</v>
      </c>
      <c r="AN25" s="21">
        <f t="shared" si="3"/>
        <v>0</v>
      </c>
      <c r="AO25" s="21">
        <f t="shared" si="3"/>
        <v>6509.7518146237499</v>
      </c>
      <c r="AP25" s="21">
        <f t="shared" si="3"/>
        <v>6705.0437283829997</v>
      </c>
      <c r="AQ25" s="56"/>
      <c r="AR25" s="51"/>
    </row>
    <row r="26" spans="1:44" x14ac:dyDescent="0.2">
      <c r="A26" s="10"/>
      <c r="B26" s="15">
        <v>10</v>
      </c>
      <c r="C26" s="16">
        <v>3427.65</v>
      </c>
      <c r="D26" s="20">
        <v>3662.23</v>
      </c>
      <c r="E26" s="17">
        <v>3930.82</v>
      </c>
      <c r="F26" s="16">
        <v>4204.82</v>
      </c>
      <c r="G26" s="20"/>
      <c r="H26" s="20"/>
      <c r="I26" s="17">
        <v>4726.1499999999996</v>
      </c>
      <c r="J26" s="16">
        <v>4867.9399999999996</v>
      </c>
      <c r="K26" s="10"/>
      <c r="M26" s="15">
        <v>10</v>
      </c>
      <c r="N26" s="23">
        <f t="shared" si="0"/>
        <v>3427.65</v>
      </c>
      <c r="O26" s="23">
        <f t="shared" si="0"/>
        <v>3662.23</v>
      </c>
      <c r="P26" s="23">
        <f t="shared" si="0"/>
        <v>3930.82</v>
      </c>
      <c r="Q26" s="23">
        <f t="shared" si="0"/>
        <v>4204.82</v>
      </c>
      <c r="R26" s="23">
        <f t="shared" si="0"/>
        <v>0</v>
      </c>
      <c r="S26" s="23">
        <f t="shared" si="0"/>
        <v>0</v>
      </c>
      <c r="T26" s="23">
        <f t="shared" si="0"/>
        <v>4726.1499999999996</v>
      </c>
      <c r="U26" s="23">
        <f t="shared" si="0"/>
        <v>4867.9399999999996</v>
      </c>
      <c r="W26" s="15">
        <v>10</v>
      </c>
      <c r="X26" s="22">
        <f t="shared" si="1"/>
        <v>0.20100000000000001</v>
      </c>
      <c r="Y26" s="22">
        <f t="shared" si="1"/>
        <v>0.20100000000000001</v>
      </c>
      <c r="Z26" s="22">
        <f t="shared" si="1"/>
        <v>0.20100000000000001</v>
      </c>
      <c r="AA26" s="22">
        <f t="shared" si="1"/>
        <v>0.20100000000000001</v>
      </c>
      <c r="AB26" s="22">
        <f t="shared" si="1"/>
        <v>0</v>
      </c>
      <c r="AC26" s="22">
        <f t="shared" si="1"/>
        <v>0</v>
      </c>
      <c r="AD26" s="22">
        <f t="shared" si="1"/>
        <v>0.20100000000000001</v>
      </c>
      <c r="AE26" s="22">
        <f t="shared" si="1"/>
        <v>0.17599999999999999</v>
      </c>
      <c r="AG26" s="56"/>
      <c r="AH26" s="15">
        <v>10</v>
      </c>
      <c r="AI26" s="21">
        <f t="shared" si="2"/>
        <v>4483.0504563075001</v>
      </c>
      <c r="AJ26" s="21">
        <f t="shared" si="3"/>
        <v>4789.8594875798344</v>
      </c>
      <c r="AK26" s="21">
        <f t="shared" si="3"/>
        <v>5141.1504659643333</v>
      </c>
      <c r="AL26" s="21">
        <f t="shared" si="3"/>
        <v>5499.5172259976653</v>
      </c>
      <c r="AM26" s="21">
        <f t="shared" si="3"/>
        <v>0</v>
      </c>
      <c r="AN26" s="21">
        <f t="shared" si="3"/>
        <v>0</v>
      </c>
      <c r="AO26" s="21">
        <f t="shared" si="3"/>
        <v>6181.3688428158339</v>
      </c>
      <c r="AP26" s="21">
        <f t="shared" si="3"/>
        <v>6237.5783653645003</v>
      </c>
      <c r="AQ26" s="56"/>
      <c r="AR26" s="51"/>
    </row>
    <row r="27" spans="1:44" x14ac:dyDescent="0.2">
      <c r="A27" s="10"/>
      <c r="B27" s="15" t="s">
        <v>14</v>
      </c>
      <c r="C27" s="16">
        <v>3051.16</v>
      </c>
      <c r="D27" s="20">
        <v>3277.32</v>
      </c>
      <c r="E27" s="17">
        <v>3424.65</v>
      </c>
      <c r="F27" s="16">
        <v>3831.78</v>
      </c>
      <c r="G27" s="20"/>
      <c r="H27" s="20"/>
      <c r="I27" s="17">
        <v>4178.1000000000004</v>
      </c>
      <c r="J27" s="16">
        <v>4303.46</v>
      </c>
      <c r="K27" s="10"/>
      <c r="M27" s="15" t="s">
        <v>14</v>
      </c>
      <c r="N27" s="23">
        <f t="shared" si="0"/>
        <v>3051.16</v>
      </c>
      <c r="O27" s="23">
        <f t="shared" si="0"/>
        <v>3277.32</v>
      </c>
      <c r="P27" s="23">
        <f t="shared" si="0"/>
        <v>3424.65</v>
      </c>
      <c r="Q27" s="23">
        <f t="shared" si="0"/>
        <v>3831.78</v>
      </c>
      <c r="R27" s="23">
        <f t="shared" si="0"/>
        <v>0</v>
      </c>
      <c r="S27" s="23">
        <f t="shared" si="0"/>
        <v>0</v>
      </c>
      <c r="T27" s="23">
        <f t="shared" si="0"/>
        <v>4178.1000000000004</v>
      </c>
      <c r="U27" s="23">
        <f t="shared" si="0"/>
        <v>4303.46</v>
      </c>
      <c r="W27" s="15" t="s">
        <v>14</v>
      </c>
      <c r="X27" s="22">
        <f t="shared" si="1"/>
        <v>0.20100000000000001</v>
      </c>
      <c r="Y27" s="22">
        <f t="shared" si="1"/>
        <v>0.20100000000000001</v>
      </c>
      <c r="Z27" s="22">
        <f t="shared" si="1"/>
        <v>0.20100000000000001</v>
      </c>
      <c r="AA27" s="22">
        <f t="shared" si="1"/>
        <v>0.20100000000000001</v>
      </c>
      <c r="AB27" s="22">
        <f t="shared" si="1"/>
        <v>0</v>
      </c>
      <c r="AC27" s="22">
        <f t="shared" si="1"/>
        <v>0</v>
      </c>
      <c r="AD27" s="22">
        <f t="shared" si="1"/>
        <v>0.20100000000000001</v>
      </c>
      <c r="AE27" s="22">
        <f t="shared" si="1"/>
        <v>0.20100000000000001</v>
      </c>
      <c r="AG27" s="56"/>
      <c r="AH27" s="15" t="s">
        <v>14</v>
      </c>
      <c r="AI27" s="21">
        <f t="shared" si="2"/>
        <v>3990.6362173113334</v>
      </c>
      <c r="AJ27" s="21">
        <f t="shared" si="3"/>
        <v>4286.4326642060005</v>
      </c>
      <c r="AK27" s="21">
        <f t="shared" si="3"/>
        <v>4479.1267326575007</v>
      </c>
      <c r="AL27" s="21">
        <f t="shared" si="3"/>
        <v>5011.6152691990001</v>
      </c>
      <c r="AM27" s="21">
        <f t="shared" si="3"/>
        <v>0</v>
      </c>
      <c r="AN27" s="21">
        <f t="shared" si="3"/>
        <v>0</v>
      </c>
      <c r="AO27" s="21">
        <f t="shared" si="3"/>
        <v>5464.5699273550008</v>
      </c>
      <c r="AP27" s="21">
        <f t="shared" si="3"/>
        <v>5628.529259609667</v>
      </c>
      <c r="AQ27" s="56"/>
      <c r="AR27" s="51"/>
    </row>
    <row r="28" spans="1:44" x14ac:dyDescent="0.2">
      <c r="A28" s="10"/>
      <c r="B28" s="15" t="s">
        <v>15</v>
      </c>
      <c r="C28" s="16">
        <v>3051.16</v>
      </c>
      <c r="D28" s="20">
        <v>3277.32</v>
      </c>
      <c r="E28" s="17">
        <v>3326.44</v>
      </c>
      <c r="F28" s="16">
        <v>3424.65</v>
      </c>
      <c r="G28" s="20"/>
      <c r="H28" s="20"/>
      <c r="I28" s="17">
        <v>3831.78</v>
      </c>
      <c r="J28" s="16">
        <v>3945.49</v>
      </c>
      <c r="K28" s="10"/>
      <c r="M28" s="15" t="s">
        <v>15</v>
      </c>
      <c r="N28" s="23">
        <f t="shared" si="0"/>
        <v>3051.16</v>
      </c>
      <c r="O28" s="23">
        <f t="shared" si="0"/>
        <v>3277.32</v>
      </c>
      <c r="P28" s="23">
        <f t="shared" si="0"/>
        <v>3326.44</v>
      </c>
      <c r="Q28" s="23">
        <f t="shared" si="0"/>
        <v>3424.65</v>
      </c>
      <c r="R28" s="23">
        <f t="shared" si="0"/>
        <v>0</v>
      </c>
      <c r="S28" s="23">
        <f t="shared" si="0"/>
        <v>0</v>
      </c>
      <c r="T28" s="23">
        <f t="shared" si="0"/>
        <v>3831.78</v>
      </c>
      <c r="U28" s="23">
        <f t="shared" si="0"/>
        <v>3945.49</v>
      </c>
      <c r="W28" s="15" t="s">
        <v>15</v>
      </c>
      <c r="X28" s="22">
        <f t="shared" si="1"/>
        <v>0.20100000000000001</v>
      </c>
      <c r="Y28" s="22">
        <f t="shared" si="1"/>
        <v>0.20100000000000001</v>
      </c>
      <c r="Z28" s="22">
        <f t="shared" si="1"/>
        <v>0.20100000000000001</v>
      </c>
      <c r="AA28" s="22">
        <f t="shared" si="1"/>
        <v>0.20100000000000001</v>
      </c>
      <c r="AB28" s="22">
        <f t="shared" si="1"/>
        <v>0</v>
      </c>
      <c r="AC28" s="22">
        <f t="shared" si="1"/>
        <v>0</v>
      </c>
      <c r="AD28" s="22">
        <f t="shared" si="1"/>
        <v>0.20100000000000001</v>
      </c>
      <c r="AE28" s="22">
        <f t="shared" si="1"/>
        <v>0.20100000000000001</v>
      </c>
      <c r="AG28" s="56"/>
      <c r="AH28" s="15" t="s">
        <v>15</v>
      </c>
      <c r="AI28" s="21">
        <f t="shared" si="2"/>
        <v>3990.6362173113334</v>
      </c>
      <c r="AJ28" s="21">
        <f t="shared" si="3"/>
        <v>4286.4326642060005</v>
      </c>
      <c r="AK28" s="21">
        <f t="shared" si="3"/>
        <v>4350.6770994353337</v>
      </c>
      <c r="AL28" s="21">
        <f t="shared" si="3"/>
        <v>4479.1267326575007</v>
      </c>
      <c r="AM28" s="21">
        <f t="shared" si="3"/>
        <v>0</v>
      </c>
      <c r="AN28" s="21">
        <f t="shared" si="3"/>
        <v>0</v>
      </c>
      <c r="AO28" s="21">
        <f t="shared" si="3"/>
        <v>5011.6152691990001</v>
      </c>
      <c r="AP28" s="21">
        <f t="shared" si="3"/>
        <v>5160.3374746128329</v>
      </c>
      <c r="AQ28" s="56"/>
      <c r="AR28" s="51"/>
    </row>
    <row r="29" spans="1:44" x14ac:dyDescent="0.2">
      <c r="A29" s="10"/>
      <c r="B29" s="15">
        <v>8</v>
      </c>
      <c r="C29" s="16">
        <v>2866.21</v>
      </c>
      <c r="D29" s="20">
        <v>3087.04</v>
      </c>
      <c r="E29" s="17">
        <v>3209.79</v>
      </c>
      <c r="F29" s="16">
        <v>3326.44</v>
      </c>
      <c r="G29" s="20"/>
      <c r="H29" s="20"/>
      <c r="I29" s="17">
        <v>3455.35</v>
      </c>
      <c r="J29" s="16">
        <v>3535.15</v>
      </c>
      <c r="K29" s="10"/>
      <c r="M29" s="15">
        <v>8</v>
      </c>
      <c r="N29" s="23">
        <f t="shared" si="0"/>
        <v>2866.21</v>
      </c>
      <c r="O29" s="23">
        <f t="shared" si="0"/>
        <v>3087.04</v>
      </c>
      <c r="P29" s="23">
        <f t="shared" si="0"/>
        <v>3209.79</v>
      </c>
      <c r="Q29" s="23">
        <f t="shared" si="0"/>
        <v>3326.44</v>
      </c>
      <c r="R29" s="23">
        <f t="shared" si="0"/>
        <v>0</v>
      </c>
      <c r="S29" s="23">
        <f t="shared" si="0"/>
        <v>0</v>
      </c>
      <c r="T29" s="23">
        <f t="shared" si="0"/>
        <v>3455.35</v>
      </c>
      <c r="U29" s="23">
        <f t="shared" si="0"/>
        <v>3535.15</v>
      </c>
      <c r="W29" s="15">
        <v>8</v>
      </c>
      <c r="X29" s="22">
        <f t="shared" si="1"/>
        <v>0.20100000000000001</v>
      </c>
      <c r="Y29" s="22">
        <f t="shared" si="1"/>
        <v>0.20100000000000001</v>
      </c>
      <c r="Z29" s="22">
        <f t="shared" si="1"/>
        <v>0.20100000000000001</v>
      </c>
      <c r="AA29" s="22">
        <f t="shared" si="1"/>
        <v>0.20100000000000001</v>
      </c>
      <c r="AB29" s="22">
        <f t="shared" si="1"/>
        <v>0</v>
      </c>
      <c r="AC29" s="22">
        <f t="shared" si="1"/>
        <v>0</v>
      </c>
      <c r="AD29" s="22">
        <f t="shared" si="1"/>
        <v>0.20100000000000001</v>
      </c>
      <c r="AE29" s="22">
        <f t="shared" si="1"/>
        <v>0.20100000000000001</v>
      </c>
      <c r="AG29" s="56"/>
      <c r="AH29" s="15">
        <v>8</v>
      </c>
      <c r="AI29" s="21">
        <f t="shared" si="2"/>
        <v>3789.3045161342011</v>
      </c>
      <c r="AJ29" s="21">
        <f t="shared" si="3"/>
        <v>4081.2552511807994</v>
      </c>
      <c r="AK29" s="21">
        <f t="shared" si="3"/>
        <v>4243.5382413857997</v>
      </c>
      <c r="AL29" s="21">
        <f t="shared" si="3"/>
        <v>4397.7566593687998</v>
      </c>
      <c r="AM29" s="21">
        <f t="shared" si="3"/>
        <v>0</v>
      </c>
      <c r="AN29" s="21">
        <f t="shared" si="3"/>
        <v>0</v>
      </c>
      <c r="AO29" s="21">
        <f t="shared" si="3"/>
        <v>4568.183545457</v>
      </c>
      <c r="AP29" s="21">
        <f t="shared" si="3"/>
        <v>4673.684014853</v>
      </c>
      <c r="AQ29" s="56"/>
      <c r="AR29" s="51"/>
    </row>
    <row r="30" spans="1:44" x14ac:dyDescent="0.2">
      <c r="A30" s="10"/>
      <c r="B30" s="15">
        <v>7</v>
      </c>
      <c r="C30" s="16">
        <v>2696.84</v>
      </c>
      <c r="D30" s="20">
        <v>2912.5</v>
      </c>
      <c r="E30" s="17">
        <v>3074.75</v>
      </c>
      <c r="F30" s="16">
        <v>3197.52</v>
      </c>
      <c r="G30" s="20"/>
      <c r="H30" s="20"/>
      <c r="I30" s="17">
        <v>3295.75</v>
      </c>
      <c r="J30" s="16">
        <v>3381.67</v>
      </c>
      <c r="K30" s="10"/>
      <c r="M30" s="15">
        <v>7</v>
      </c>
      <c r="N30" s="23">
        <f t="shared" si="0"/>
        <v>2696.84</v>
      </c>
      <c r="O30" s="23">
        <f t="shared" si="0"/>
        <v>2912.5</v>
      </c>
      <c r="P30" s="23">
        <f t="shared" si="0"/>
        <v>3074.75</v>
      </c>
      <c r="Q30" s="23">
        <f t="shared" si="0"/>
        <v>3197.52</v>
      </c>
      <c r="R30" s="23">
        <f t="shared" si="0"/>
        <v>0</v>
      </c>
      <c r="S30" s="23">
        <f t="shared" si="0"/>
        <v>0</v>
      </c>
      <c r="T30" s="23">
        <f t="shared" si="0"/>
        <v>3295.75</v>
      </c>
      <c r="U30" s="23">
        <f t="shared" si="0"/>
        <v>3381.67</v>
      </c>
      <c r="W30" s="15">
        <v>7</v>
      </c>
      <c r="X30" s="22">
        <f t="shared" si="1"/>
        <v>0.20100000000000001</v>
      </c>
      <c r="Y30" s="22">
        <f t="shared" si="1"/>
        <v>0.20100000000000001</v>
      </c>
      <c r="Z30" s="22">
        <f t="shared" si="1"/>
        <v>0.20100000000000001</v>
      </c>
      <c r="AA30" s="22">
        <f t="shared" si="1"/>
        <v>0.20100000000000001</v>
      </c>
      <c r="AB30" s="22">
        <f t="shared" si="1"/>
        <v>0</v>
      </c>
      <c r="AC30" s="22">
        <f t="shared" si="1"/>
        <v>0</v>
      </c>
      <c r="AD30" s="22">
        <f t="shared" si="1"/>
        <v>0.20100000000000001</v>
      </c>
      <c r="AE30" s="22">
        <f t="shared" si="1"/>
        <v>0.20100000000000001</v>
      </c>
      <c r="AG30" s="56"/>
      <c r="AH30" s="15">
        <v>7</v>
      </c>
      <c r="AI30" s="21">
        <f t="shared" si="2"/>
        <v>3565.3870411768003</v>
      </c>
      <c r="AJ30" s="21">
        <f t="shared" si="3"/>
        <v>3850.5027207500002</v>
      </c>
      <c r="AK30" s="21">
        <f t="shared" si="3"/>
        <v>4065.0071212449998</v>
      </c>
      <c r="AL30" s="21">
        <f t="shared" si="3"/>
        <v>4227.3165526704006</v>
      </c>
      <c r="AM30" s="21">
        <f t="shared" si="3"/>
        <v>0</v>
      </c>
      <c r="AN30" s="21">
        <f t="shared" si="3"/>
        <v>0</v>
      </c>
      <c r="AO30" s="21">
        <f t="shared" si="3"/>
        <v>4357.1826066650001</v>
      </c>
      <c r="AP30" s="21">
        <f t="shared" si="3"/>
        <v>4470.7740895034003</v>
      </c>
      <c r="AQ30" s="56"/>
      <c r="AR30" s="51"/>
    </row>
    <row r="31" spans="1:44" x14ac:dyDescent="0.2">
      <c r="A31" s="10"/>
      <c r="B31" s="15">
        <v>6</v>
      </c>
      <c r="C31" s="16">
        <v>2651.42</v>
      </c>
      <c r="D31" s="20">
        <v>2864.88</v>
      </c>
      <c r="E31" s="17">
        <v>2983.94</v>
      </c>
      <c r="F31" s="16">
        <v>3105.46</v>
      </c>
      <c r="G31" s="20"/>
      <c r="H31" s="20"/>
      <c r="I31" s="17">
        <v>3185.24</v>
      </c>
      <c r="J31" s="16">
        <v>3271.18</v>
      </c>
      <c r="K31" s="10"/>
      <c r="M31" s="15">
        <v>6</v>
      </c>
      <c r="N31" s="23">
        <f t="shared" si="0"/>
        <v>2651.42</v>
      </c>
      <c r="O31" s="23">
        <f t="shared" si="0"/>
        <v>2864.88</v>
      </c>
      <c r="P31" s="23">
        <f t="shared" si="0"/>
        <v>2983.94</v>
      </c>
      <c r="Q31" s="23">
        <f t="shared" si="0"/>
        <v>3105.46</v>
      </c>
      <c r="R31" s="23">
        <f t="shared" si="0"/>
        <v>0</v>
      </c>
      <c r="S31" s="23">
        <f t="shared" si="0"/>
        <v>0</v>
      </c>
      <c r="T31" s="23">
        <f t="shared" si="0"/>
        <v>3185.24</v>
      </c>
      <c r="U31" s="23">
        <f t="shared" si="0"/>
        <v>3271.18</v>
      </c>
      <c r="W31" s="15">
        <v>6</v>
      </c>
      <c r="X31" s="22">
        <f t="shared" si="1"/>
        <v>0.20100000000000001</v>
      </c>
      <c r="Y31" s="22">
        <f t="shared" si="1"/>
        <v>0.20100000000000001</v>
      </c>
      <c r="Z31" s="22">
        <f t="shared" si="1"/>
        <v>0.20100000000000001</v>
      </c>
      <c r="AA31" s="22">
        <f t="shared" si="1"/>
        <v>0.20100000000000001</v>
      </c>
      <c r="AB31" s="22">
        <f t="shared" si="1"/>
        <v>0</v>
      </c>
      <c r="AC31" s="22">
        <f t="shared" si="1"/>
        <v>0</v>
      </c>
      <c r="AD31" s="22">
        <f t="shared" si="1"/>
        <v>0.20100000000000001</v>
      </c>
      <c r="AE31" s="22">
        <f t="shared" si="1"/>
        <v>0.20100000000000001</v>
      </c>
      <c r="AG31" s="56"/>
      <c r="AH31" s="15">
        <v>6</v>
      </c>
      <c r="AI31" s="21">
        <f t="shared" si="2"/>
        <v>3505.3390296483999</v>
      </c>
      <c r="AJ31" s="21">
        <f t="shared" si="3"/>
        <v>3787.5461749776</v>
      </c>
      <c r="AK31" s="21">
        <f t="shared" si="3"/>
        <v>3944.9507600187994</v>
      </c>
      <c r="AL31" s="21">
        <f t="shared" si="3"/>
        <v>4105.6076151692005</v>
      </c>
      <c r="AM31" s="21">
        <f t="shared" si="3"/>
        <v>0</v>
      </c>
      <c r="AN31" s="21">
        <f t="shared" si="3"/>
        <v>0</v>
      </c>
      <c r="AO31" s="21">
        <f t="shared" si="3"/>
        <v>4211.0816433447999</v>
      </c>
      <c r="AP31" s="21">
        <f t="shared" si="3"/>
        <v>4324.6995674035998</v>
      </c>
      <c r="AQ31" s="56"/>
      <c r="AR31" s="51"/>
    </row>
    <row r="32" spans="1:44" x14ac:dyDescent="0.2">
      <c r="A32" s="10"/>
      <c r="B32" s="15">
        <v>5</v>
      </c>
      <c r="C32" s="16">
        <v>2547.6</v>
      </c>
      <c r="D32" s="20">
        <v>2757.73</v>
      </c>
      <c r="E32" s="17">
        <v>2876.79</v>
      </c>
      <c r="F32" s="16">
        <v>2989.89</v>
      </c>
      <c r="G32" s="20"/>
      <c r="H32" s="20"/>
      <c r="I32" s="17">
        <v>3080.89</v>
      </c>
      <c r="J32" s="16">
        <v>3142.28</v>
      </c>
      <c r="K32" s="10"/>
      <c r="M32" s="15">
        <v>5</v>
      </c>
      <c r="N32" s="23">
        <f t="shared" si="0"/>
        <v>2547.6</v>
      </c>
      <c r="O32" s="23">
        <f t="shared" si="0"/>
        <v>2757.73</v>
      </c>
      <c r="P32" s="23">
        <f t="shared" si="0"/>
        <v>2876.79</v>
      </c>
      <c r="Q32" s="23">
        <f t="shared" si="0"/>
        <v>2989.89</v>
      </c>
      <c r="R32" s="23">
        <f t="shared" si="0"/>
        <v>0</v>
      </c>
      <c r="S32" s="23">
        <f t="shared" si="0"/>
        <v>0</v>
      </c>
      <c r="T32" s="23">
        <f t="shared" si="0"/>
        <v>3080.89</v>
      </c>
      <c r="U32" s="23">
        <f t="shared" si="0"/>
        <v>3142.28</v>
      </c>
      <c r="W32" s="15">
        <v>5</v>
      </c>
      <c r="X32" s="22">
        <f t="shared" si="1"/>
        <v>0.20100000000000001</v>
      </c>
      <c r="Y32" s="22">
        <f t="shared" si="1"/>
        <v>0.20100000000000001</v>
      </c>
      <c r="Z32" s="22">
        <f t="shared" si="1"/>
        <v>0.20100000000000001</v>
      </c>
      <c r="AA32" s="22">
        <f t="shared" si="1"/>
        <v>0.20100000000000001</v>
      </c>
      <c r="AB32" s="22">
        <f t="shared" si="1"/>
        <v>0</v>
      </c>
      <c r="AC32" s="22">
        <f t="shared" si="1"/>
        <v>0</v>
      </c>
      <c r="AD32" s="22">
        <f t="shared" si="1"/>
        <v>0.20100000000000001</v>
      </c>
      <c r="AE32" s="22">
        <f t="shared" si="1"/>
        <v>0.20100000000000001</v>
      </c>
      <c r="AG32" s="56"/>
      <c r="AH32" s="15">
        <v>5</v>
      </c>
      <c r="AI32" s="21">
        <f t="shared" si="2"/>
        <v>3368.0826545519994</v>
      </c>
      <c r="AJ32" s="21">
        <f t="shared" si="3"/>
        <v>3645.8873366846005</v>
      </c>
      <c r="AK32" s="21">
        <f t="shared" si="3"/>
        <v>3803.2919217257991</v>
      </c>
      <c r="AL32" s="21">
        <f t="shared" si="3"/>
        <v>3952.8170230878</v>
      </c>
      <c r="AM32" s="21">
        <f t="shared" si="3"/>
        <v>0</v>
      </c>
      <c r="AN32" s="21">
        <f t="shared" si="3"/>
        <v>0</v>
      </c>
      <c r="AO32" s="21">
        <f t="shared" si="3"/>
        <v>4073.1245759077997</v>
      </c>
      <c r="AP32" s="21">
        <f t="shared" si="3"/>
        <v>4154.2859019256002</v>
      </c>
      <c r="AQ32" s="56"/>
      <c r="AR32" s="51"/>
    </row>
    <row r="33" spans="1:44" x14ac:dyDescent="0.2">
      <c r="A33" s="10"/>
      <c r="B33" s="15">
        <v>4</v>
      </c>
      <c r="C33" s="16">
        <v>2432.59</v>
      </c>
      <c r="D33" s="20">
        <v>2644.64</v>
      </c>
      <c r="E33" s="17">
        <v>2793.45</v>
      </c>
      <c r="F33" s="16">
        <v>2876.79</v>
      </c>
      <c r="G33" s="20"/>
      <c r="H33" s="20"/>
      <c r="I33" s="17">
        <v>2960.14</v>
      </c>
      <c r="J33" s="16">
        <v>3013.7</v>
      </c>
      <c r="K33" s="10"/>
      <c r="M33" s="15">
        <v>4</v>
      </c>
      <c r="N33" s="23">
        <f t="shared" si="0"/>
        <v>2432.59</v>
      </c>
      <c r="O33" s="23">
        <f t="shared" si="0"/>
        <v>2644.64</v>
      </c>
      <c r="P33" s="23">
        <f t="shared" si="0"/>
        <v>2793.45</v>
      </c>
      <c r="Q33" s="23">
        <f t="shared" si="0"/>
        <v>2876.79</v>
      </c>
      <c r="R33" s="23">
        <f t="shared" si="0"/>
        <v>0</v>
      </c>
      <c r="S33" s="23">
        <f t="shared" si="0"/>
        <v>0</v>
      </c>
      <c r="T33" s="23">
        <f t="shared" si="0"/>
        <v>2960.14</v>
      </c>
      <c r="U33" s="23">
        <f t="shared" si="0"/>
        <v>3013.7</v>
      </c>
      <c r="W33" s="15">
        <v>4</v>
      </c>
      <c r="X33" s="22">
        <f t="shared" si="1"/>
        <v>0.20100000000000001</v>
      </c>
      <c r="Y33" s="22">
        <f t="shared" si="1"/>
        <v>0.20100000000000001</v>
      </c>
      <c r="Z33" s="22">
        <f t="shared" si="1"/>
        <v>0.20100000000000001</v>
      </c>
      <c r="AA33" s="22">
        <f t="shared" si="1"/>
        <v>0.20100000000000001</v>
      </c>
      <c r="AB33" s="22">
        <f t="shared" si="1"/>
        <v>0</v>
      </c>
      <c r="AC33" s="22">
        <f t="shared" si="1"/>
        <v>0</v>
      </c>
      <c r="AD33" s="22">
        <f t="shared" si="1"/>
        <v>0.20100000000000001</v>
      </c>
      <c r="AE33" s="22">
        <f t="shared" si="1"/>
        <v>0.20100000000000001</v>
      </c>
      <c r="AG33" s="56"/>
      <c r="AH33" s="15">
        <v>4</v>
      </c>
      <c r="AI33" s="21">
        <f t="shared" si="2"/>
        <v>3214.2597964174333</v>
      </c>
      <c r="AJ33" s="21">
        <f t="shared" si="3"/>
        <v>3494.4483155802664</v>
      </c>
      <c r="AK33" s="21">
        <f t="shared" si="3"/>
        <v>3691.0757786154991</v>
      </c>
      <c r="AL33" s="21">
        <f t="shared" si="3"/>
        <v>3801.1956144420997</v>
      </c>
      <c r="AM33" s="21">
        <f t="shared" si="3"/>
        <v>0</v>
      </c>
      <c r="AN33" s="21">
        <f t="shared" si="3"/>
        <v>0</v>
      </c>
      <c r="AO33" s="21">
        <f t="shared" si="3"/>
        <v>3911.3286635919335</v>
      </c>
      <c r="AP33" s="21">
        <f t="shared" si="3"/>
        <v>3982.0992228296668</v>
      </c>
      <c r="AQ33" s="56"/>
      <c r="AR33" s="51"/>
    </row>
    <row r="34" spans="1:44" x14ac:dyDescent="0.2">
      <c r="A34" s="10"/>
      <c r="B34" s="15">
        <v>3</v>
      </c>
      <c r="C34" s="16">
        <v>2401.5500000000002</v>
      </c>
      <c r="D34" s="20">
        <v>2608.91</v>
      </c>
      <c r="E34" s="17">
        <v>2668.44</v>
      </c>
      <c r="F34" s="16">
        <v>2763.68</v>
      </c>
      <c r="G34" s="20"/>
      <c r="H34" s="20"/>
      <c r="I34" s="17">
        <v>2841.07</v>
      </c>
      <c r="J34" s="16">
        <v>2906.55</v>
      </c>
      <c r="K34" s="10"/>
      <c r="M34" s="15">
        <v>3</v>
      </c>
      <c r="N34" s="23">
        <f t="shared" si="0"/>
        <v>2401.5500000000002</v>
      </c>
      <c r="O34" s="23">
        <f t="shared" si="0"/>
        <v>2608.91</v>
      </c>
      <c r="P34" s="23">
        <f t="shared" si="0"/>
        <v>2668.44</v>
      </c>
      <c r="Q34" s="23">
        <f t="shared" si="0"/>
        <v>2763.68</v>
      </c>
      <c r="R34" s="23">
        <f t="shared" si="0"/>
        <v>0</v>
      </c>
      <c r="S34" s="23">
        <f t="shared" si="0"/>
        <v>0</v>
      </c>
      <c r="T34" s="23">
        <f t="shared" si="0"/>
        <v>2841.07</v>
      </c>
      <c r="U34" s="23">
        <f>J34*$C$10</f>
        <v>2906.55</v>
      </c>
      <c r="W34" s="15">
        <v>3</v>
      </c>
      <c r="X34" s="22">
        <f t="shared" si="1"/>
        <v>0.20100000000000001</v>
      </c>
      <c r="Y34" s="22">
        <f t="shared" si="1"/>
        <v>0.20100000000000001</v>
      </c>
      <c r="Z34" s="22">
        <f t="shared" si="1"/>
        <v>0.20100000000000001</v>
      </c>
      <c r="AA34" s="22">
        <f t="shared" si="1"/>
        <v>0.20100000000000001</v>
      </c>
      <c r="AB34" s="22">
        <f t="shared" si="1"/>
        <v>0</v>
      </c>
      <c r="AC34" s="22">
        <f t="shared" si="1"/>
        <v>0</v>
      </c>
      <c r="AD34" s="22">
        <f t="shared" si="1"/>
        <v>0.20100000000000001</v>
      </c>
      <c r="AE34" s="22">
        <f t="shared" si="1"/>
        <v>0.20100000000000001</v>
      </c>
      <c r="AG34" s="56"/>
      <c r="AH34" s="15">
        <v>3</v>
      </c>
      <c r="AI34" s="21">
        <f t="shared" si="2"/>
        <v>3173.2456411011667</v>
      </c>
      <c r="AJ34" s="21">
        <f t="shared" si="3"/>
        <v>3447.2371116675663</v>
      </c>
      <c r="AK34" s="21">
        <f t="shared" si="3"/>
        <v>3525.8960248755998</v>
      </c>
      <c r="AL34" s="21">
        <f t="shared" si="3"/>
        <v>3651.7397153498664</v>
      </c>
      <c r="AM34" s="21">
        <f t="shared" si="3"/>
        <v>0</v>
      </c>
      <c r="AN34" s="21">
        <f t="shared" si="3"/>
        <v>0</v>
      </c>
      <c r="AO34" s="21">
        <f t="shared" si="3"/>
        <v>3753.9976238526342</v>
      </c>
      <c r="AP34" s="21">
        <f t="shared" si="3"/>
        <v>3840.5184643845009</v>
      </c>
      <c r="AQ34" s="56"/>
      <c r="AR34" s="51"/>
    </row>
    <row r="35" spans="1:44" x14ac:dyDescent="0.2">
      <c r="A35" s="10"/>
      <c r="B35" s="15" t="s">
        <v>16</v>
      </c>
      <c r="C35" s="16">
        <v>2305.31</v>
      </c>
      <c r="D35" s="20">
        <v>2507.71</v>
      </c>
      <c r="E35" s="17">
        <v>2585.1</v>
      </c>
      <c r="F35" s="16">
        <v>2680.36</v>
      </c>
      <c r="G35" s="20"/>
      <c r="H35" s="20"/>
      <c r="I35" s="17">
        <v>2745.84</v>
      </c>
      <c r="J35" s="16">
        <v>2835.13</v>
      </c>
      <c r="K35" s="10"/>
      <c r="M35" s="15" t="s">
        <v>16</v>
      </c>
      <c r="N35" s="23">
        <f t="shared" si="0"/>
        <v>2305.31</v>
      </c>
      <c r="O35" s="23">
        <f t="shared" si="0"/>
        <v>2507.71</v>
      </c>
      <c r="P35" s="23">
        <f t="shared" si="0"/>
        <v>2585.1</v>
      </c>
      <c r="Q35" s="23">
        <f t="shared" si="0"/>
        <v>2680.36</v>
      </c>
      <c r="R35" s="23">
        <f t="shared" si="0"/>
        <v>0</v>
      </c>
      <c r="S35" s="23">
        <f t="shared" si="0"/>
        <v>0</v>
      </c>
      <c r="T35" s="23">
        <f t="shared" si="0"/>
        <v>2745.84</v>
      </c>
      <c r="U35" s="23">
        <f t="shared" si="0"/>
        <v>2835.13</v>
      </c>
      <c r="W35" s="15" t="s">
        <v>16</v>
      </c>
      <c r="X35" s="22">
        <f t="shared" si="1"/>
        <v>0.20100000000000001</v>
      </c>
      <c r="Y35" s="22">
        <f t="shared" si="1"/>
        <v>0.20100000000000001</v>
      </c>
      <c r="Z35" s="22">
        <f t="shared" si="1"/>
        <v>0.20100000000000001</v>
      </c>
      <c r="AA35" s="22">
        <f t="shared" si="1"/>
        <v>0.20100000000000001</v>
      </c>
      <c r="AB35" s="22">
        <f t="shared" si="1"/>
        <v>0</v>
      </c>
      <c r="AC35" s="22">
        <f t="shared" si="1"/>
        <v>0</v>
      </c>
      <c r="AD35" s="22">
        <f t="shared" si="1"/>
        <v>0.20100000000000001</v>
      </c>
      <c r="AE35" s="22">
        <f t="shared" si="1"/>
        <v>0.20100000000000001</v>
      </c>
      <c r="AG35" s="56"/>
      <c r="AH35" s="15" t="s">
        <v>16</v>
      </c>
      <c r="AI35" s="21">
        <f t="shared" si="2"/>
        <v>3046.080618303567</v>
      </c>
      <c r="AJ35" s="21">
        <f t="shared" ref="AJ35:AP37" si="4">IF(Y35&lt;1, (12*D35+D35*D64)* (1+$C$13+Y35)*$C$10/12, (( 12*D35+D35*D64)* (1+$C$13)+12*Y35)*$C$10/12)</f>
        <v>3313.5182805462337</v>
      </c>
      <c r="AK35" s="21">
        <f t="shared" si="4"/>
        <v>3415.7761890489996</v>
      </c>
      <c r="AL35" s="21">
        <f t="shared" si="4"/>
        <v>3541.6463061697336</v>
      </c>
      <c r="AM35" s="21">
        <f t="shared" si="4"/>
        <v>0</v>
      </c>
      <c r="AN35" s="21">
        <f t="shared" si="4"/>
        <v>0</v>
      </c>
      <c r="AO35" s="21">
        <f t="shared" si="4"/>
        <v>3628.1671467016004</v>
      </c>
      <c r="AP35" s="21">
        <f t="shared" si="4"/>
        <v>3746.1489098520337</v>
      </c>
      <c r="AQ35" s="56"/>
      <c r="AR35" s="51"/>
    </row>
    <row r="36" spans="1:44" x14ac:dyDescent="0.2">
      <c r="A36" s="10"/>
      <c r="B36" s="15">
        <v>2</v>
      </c>
      <c r="C36" s="16">
        <v>2240.12</v>
      </c>
      <c r="D36" s="20">
        <v>2436.27</v>
      </c>
      <c r="E36" s="17">
        <v>2495.81</v>
      </c>
      <c r="F36" s="16">
        <v>2555.33</v>
      </c>
      <c r="G36" s="20"/>
      <c r="H36" s="20"/>
      <c r="I36" s="17">
        <v>2692.24</v>
      </c>
      <c r="J36" s="16">
        <v>2835.13</v>
      </c>
      <c r="K36" s="10"/>
      <c r="M36" s="15">
        <v>2</v>
      </c>
      <c r="N36" s="23">
        <f t="shared" si="0"/>
        <v>2240.12</v>
      </c>
      <c r="O36" s="23">
        <f t="shared" si="0"/>
        <v>2436.27</v>
      </c>
      <c r="P36" s="23">
        <f t="shared" si="0"/>
        <v>2495.81</v>
      </c>
      <c r="Q36" s="23">
        <f t="shared" si="0"/>
        <v>2555.33</v>
      </c>
      <c r="R36" s="23">
        <f t="shared" si="0"/>
        <v>0</v>
      </c>
      <c r="S36" s="23">
        <f t="shared" si="0"/>
        <v>0</v>
      </c>
      <c r="T36" s="23">
        <f t="shared" si="0"/>
        <v>2692.24</v>
      </c>
      <c r="U36" s="23">
        <f t="shared" si="0"/>
        <v>2835.13</v>
      </c>
      <c r="W36" s="15">
        <v>2</v>
      </c>
      <c r="X36" s="22">
        <f t="shared" si="1"/>
        <v>0.20100000000000001</v>
      </c>
      <c r="Y36" s="22">
        <f t="shared" si="1"/>
        <v>0.20100000000000001</v>
      </c>
      <c r="Z36" s="22">
        <f t="shared" si="1"/>
        <v>0.20100000000000001</v>
      </c>
      <c r="AA36" s="22">
        <f t="shared" si="1"/>
        <v>0.20100000000000001</v>
      </c>
      <c r="AB36" s="22">
        <f t="shared" si="1"/>
        <v>0</v>
      </c>
      <c r="AC36" s="22">
        <f t="shared" si="1"/>
        <v>0</v>
      </c>
      <c r="AD36" s="22">
        <f t="shared" si="1"/>
        <v>0.20100000000000001</v>
      </c>
      <c r="AE36" s="22">
        <f t="shared" si="1"/>
        <v>0.20100000000000001</v>
      </c>
      <c r="AG36" s="56"/>
      <c r="AH36" s="15">
        <v>2</v>
      </c>
      <c r="AI36" s="21">
        <f t="shared" si="2"/>
        <v>2959.9429641454667</v>
      </c>
      <c r="AJ36" s="21">
        <f t="shared" si="4"/>
        <v>3219.1222993673</v>
      </c>
      <c r="AK36" s="21">
        <f t="shared" si="4"/>
        <v>3297.7944258985667</v>
      </c>
      <c r="AL36" s="21">
        <f t="shared" si="4"/>
        <v>3376.4401257833665</v>
      </c>
      <c r="AM36" s="21">
        <f t="shared" si="4"/>
        <v>0</v>
      </c>
      <c r="AN36" s="21">
        <f t="shared" si="4"/>
        <v>0</v>
      </c>
      <c r="AO36" s="21">
        <f t="shared" si="4"/>
        <v>3557.3437341709327</v>
      </c>
      <c r="AP36" s="21">
        <f t="shared" si="4"/>
        <v>3746.1489098520337</v>
      </c>
      <c r="AQ36" s="56"/>
      <c r="AR36" s="51"/>
    </row>
    <row r="37" spans="1:44" x14ac:dyDescent="0.2">
      <c r="A37" s="10"/>
      <c r="B37" s="29">
        <v>1</v>
      </c>
      <c r="C37" s="30"/>
      <c r="D37" s="32">
        <v>2037.44</v>
      </c>
      <c r="E37" s="31">
        <v>2067.1799999999998</v>
      </c>
      <c r="F37" s="30">
        <v>2102.9</v>
      </c>
      <c r="G37" s="32"/>
      <c r="H37" s="32"/>
      <c r="I37" s="31">
        <v>2138.63</v>
      </c>
      <c r="J37" s="30">
        <v>2227.92</v>
      </c>
      <c r="K37" s="10"/>
      <c r="M37" s="29">
        <v>1</v>
      </c>
      <c r="N37" s="33">
        <f t="shared" si="0"/>
        <v>0</v>
      </c>
      <c r="O37" s="33">
        <f t="shared" si="0"/>
        <v>2037.44</v>
      </c>
      <c r="P37" s="33">
        <f t="shared" si="0"/>
        <v>2067.1799999999998</v>
      </c>
      <c r="Q37" s="33">
        <f t="shared" si="0"/>
        <v>2102.9</v>
      </c>
      <c r="R37" s="33">
        <f t="shared" si="0"/>
        <v>0</v>
      </c>
      <c r="S37" s="33">
        <f t="shared" si="0"/>
        <v>0</v>
      </c>
      <c r="T37" s="33">
        <f t="shared" si="0"/>
        <v>2138.63</v>
      </c>
      <c r="U37" s="33">
        <f t="shared" si="0"/>
        <v>2227.92</v>
      </c>
      <c r="W37" s="29">
        <v>1</v>
      </c>
      <c r="X37" s="34">
        <f t="shared" si="1"/>
        <v>0</v>
      </c>
      <c r="Y37" s="34">
        <f t="shared" si="1"/>
        <v>0.20100000000000001</v>
      </c>
      <c r="Z37" s="34">
        <f t="shared" si="1"/>
        <v>0.20100000000000001</v>
      </c>
      <c r="AA37" s="34">
        <f t="shared" si="1"/>
        <v>0.20100000000000001</v>
      </c>
      <c r="AB37" s="34">
        <f t="shared" si="1"/>
        <v>0</v>
      </c>
      <c r="AC37" s="34">
        <f t="shared" si="1"/>
        <v>0</v>
      </c>
      <c r="AD37" s="34">
        <f t="shared" si="1"/>
        <v>0.20100000000000001</v>
      </c>
      <c r="AE37" s="34">
        <f t="shared" si="1"/>
        <v>0.20100000000000001</v>
      </c>
      <c r="AG37" s="56"/>
      <c r="AH37" s="29">
        <v>1</v>
      </c>
      <c r="AI37" s="35">
        <f t="shared" si="2"/>
        <v>0</v>
      </c>
      <c r="AJ37" s="35">
        <f t="shared" si="4"/>
        <v>2692.1353288522669</v>
      </c>
      <c r="AK37" s="35">
        <f t="shared" si="4"/>
        <v>2731.4317521481994</v>
      </c>
      <c r="AL37" s="35">
        <f t="shared" si="4"/>
        <v>2778.6297427376671</v>
      </c>
      <c r="AM37" s="35">
        <f t="shared" si="4"/>
        <v>0</v>
      </c>
      <c r="AN37" s="35">
        <f t="shared" si="4"/>
        <v>0</v>
      </c>
      <c r="AO37" s="35">
        <f t="shared" si="4"/>
        <v>2825.8409466503672</v>
      </c>
      <c r="AP37" s="35">
        <f t="shared" si="4"/>
        <v>2943.8227098008006</v>
      </c>
      <c r="AQ37" s="56"/>
      <c r="AR37" s="51"/>
    </row>
    <row r="38" spans="1:44" x14ac:dyDescent="0.2">
      <c r="A38" s="10"/>
      <c r="B38" s="67"/>
      <c r="C38" s="68"/>
      <c r="D38" s="68"/>
      <c r="E38" s="68"/>
      <c r="F38" s="68"/>
      <c r="G38" s="68"/>
      <c r="H38" s="68"/>
      <c r="I38" s="68"/>
      <c r="J38" s="68"/>
      <c r="K38" s="10"/>
      <c r="M38" s="62"/>
      <c r="N38" s="25"/>
      <c r="O38" s="25"/>
      <c r="P38" s="25"/>
      <c r="Q38" s="25"/>
      <c r="R38" s="25"/>
      <c r="S38" s="25"/>
      <c r="T38" s="25"/>
      <c r="U38" s="25"/>
      <c r="W38" s="62"/>
      <c r="X38" s="61"/>
      <c r="Y38" s="61"/>
      <c r="Z38" s="61"/>
      <c r="AA38" s="61"/>
      <c r="AB38" s="61"/>
      <c r="AC38" s="61"/>
      <c r="AD38" s="61"/>
      <c r="AE38" s="61"/>
      <c r="AG38" s="56"/>
      <c r="AH38" s="69"/>
      <c r="AI38" s="70"/>
      <c r="AJ38" s="70"/>
      <c r="AK38" s="70"/>
      <c r="AL38" s="70"/>
      <c r="AM38" s="70"/>
      <c r="AN38" s="70"/>
      <c r="AO38" s="70"/>
      <c r="AP38" s="70"/>
      <c r="AQ38" s="56"/>
      <c r="AR38" s="51"/>
    </row>
    <row r="39" spans="1:44" x14ac:dyDescent="0.2">
      <c r="A39" s="10"/>
      <c r="B39" s="82" t="s">
        <v>20</v>
      </c>
      <c r="C39" s="83"/>
      <c r="D39" s="68"/>
      <c r="E39" s="68"/>
      <c r="F39" s="68"/>
      <c r="G39" s="68"/>
      <c r="H39" s="68"/>
      <c r="I39" s="68"/>
      <c r="J39" s="68"/>
      <c r="K39" s="10"/>
      <c r="M39" s="62"/>
      <c r="N39" s="25"/>
      <c r="O39" s="25"/>
      <c r="P39" s="25"/>
      <c r="Q39" s="25"/>
      <c r="R39" s="25"/>
      <c r="S39" s="25"/>
      <c r="T39" s="25"/>
      <c r="U39" s="25"/>
      <c r="W39" s="62"/>
      <c r="X39" s="61"/>
      <c r="Y39" s="61"/>
      <c r="Z39" s="61"/>
      <c r="AA39" s="61"/>
      <c r="AB39" s="61"/>
      <c r="AC39" s="61"/>
      <c r="AD39" s="61"/>
      <c r="AE39" s="61"/>
      <c r="AG39" s="52"/>
      <c r="AH39" s="63"/>
      <c r="AI39" s="25"/>
      <c r="AJ39" s="25"/>
      <c r="AK39" s="25"/>
      <c r="AL39" s="25"/>
      <c r="AM39" s="25"/>
      <c r="AN39" s="25"/>
      <c r="AO39" s="25"/>
      <c r="AP39" s="25"/>
      <c r="AQ39" s="52"/>
      <c r="AR39" s="51"/>
    </row>
    <row r="40" spans="1:44" x14ac:dyDescent="0.2">
      <c r="A40" s="10"/>
      <c r="B40" s="2" t="s">
        <v>1</v>
      </c>
      <c r="C40" s="3" t="s">
        <v>17</v>
      </c>
      <c r="D40" s="68"/>
      <c r="E40" s="68"/>
      <c r="F40" s="68"/>
      <c r="G40" s="68"/>
      <c r="H40" s="68"/>
      <c r="I40" s="68"/>
      <c r="J40" s="68"/>
      <c r="K40" s="10"/>
      <c r="M40" s="62"/>
      <c r="N40" s="25"/>
      <c r="O40" s="25"/>
      <c r="P40" s="25"/>
      <c r="Q40" s="25"/>
      <c r="R40" s="25"/>
      <c r="S40" s="25"/>
      <c r="T40" s="25"/>
      <c r="U40" s="25"/>
      <c r="W40" s="62"/>
      <c r="X40" s="61"/>
      <c r="Y40" s="61"/>
      <c r="Z40" s="61"/>
      <c r="AA40" s="61"/>
      <c r="AB40" s="61"/>
      <c r="AC40" s="61"/>
      <c r="AD40" s="61"/>
      <c r="AE40" s="61"/>
      <c r="AG40" s="52"/>
      <c r="AH40" s="63"/>
      <c r="AI40" s="25"/>
      <c r="AJ40" s="25"/>
      <c r="AK40" s="25"/>
      <c r="AL40" s="25"/>
      <c r="AM40" s="25"/>
      <c r="AN40" s="25"/>
      <c r="AO40" s="25"/>
      <c r="AP40" s="25"/>
      <c r="AQ40" s="52"/>
      <c r="AR40" s="51"/>
    </row>
    <row r="41" spans="1:44" x14ac:dyDescent="0.2">
      <c r="A41" s="10"/>
      <c r="B41" s="6">
        <v>450</v>
      </c>
      <c r="C41" s="7">
        <v>0.28289999999999998</v>
      </c>
      <c r="D41" s="68"/>
      <c r="E41" s="68"/>
      <c r="F41" s="68"/>
      <c r="G41" s="68"/>
      <c r="H41" s="68"/>
      <c r="I41" s="68"/>
      <c r="J41" s="68"/>
      <c r="K41" s="10"/>
      <c r="M41" s="62"/>
      <c r="N41" s="25"/>
      <c r="O41" s="25"/>
      <c r="P41" s="25"/>
      <c r="Q41" s="25"/>
      <c r="R41" s="25"/>
      <c r="S41" s="25"/>
      <c r="T41" s="25"/>
      <c r="U41" s="25"/>
      <c r="W41" s="62"/>
      <c r="X41" s="61"/>
      <c r="Y41" s="61"/>
      <c r="Z41" s="61"/>
      <c r="AA41" s="61"/>
      <c r="AB41" s="61"/>
      <c r="AC41" s="61"/>
      <c r="AD41" s="61"/>
      <c r="AE41" s="61"/>
      <c r="AG41" s="52"/>
      <c r="AH41" s="63"/>
      <c r="AI41" s="25"/>
      <c r="AJ41" s="25"/>
      <c r="AK41" s="25"/>
      <c r="AL41" s="25"/>
      <c r="AM41" s="25"/>
      <c r="AN41" s="25"/>
      <c r="AO41" s="25"/>
      <c r="AP41" s="25"/>
      <c r="AQ41" s="52"/>
      <c r="AR41" s="51"/>
    </row>
    <row r="42" spans="1:44" x14ac:dyDescent="0.2">
      <c r="A42" s="10"/>
      <c r="B42" s="6">
        <v>4837.5</v>
      </c>
      <c r="C42" s="7">
        <v>0.20100000000000001</v>
      </c>
      <c r="D42" s="68"/>
      <c r="E42" s="68"/>
      <c r="F42" s="68"/>
      <c r="G42" s="68"/>
      <c r="H42" s="68"/>
      <c r="I42" s="68"/>
      <c r="J42" s="68"/>
      <c r="K42" s="10"/>
      <c r="M42" s="62"/>
      <c r="N42" s="25"/>
      <c r="O42" s="25"/>
      <c r="P42" s="25"/>
      <c r="Q42" s="25"/>
      <c r="R42" s="25"/>
      <c r="S42" s="25"/>
      <c r="T42" s="25"/>
      <c r="U42" s="25"/>
      <c r="W42" s="62"/>
      <c r="X42" s="61"/>
      <c r="Y42" s="61"/>
      <c r="Z42" s="61"/>
      <c r="AA42" s="61"/>
      <c r="AB42" s="61"/>
      <c r="AC42" s="61"/>
      <c r="AD42" s="61"/>
      <c r="AE42" s="61"/>
      <c r="AG42" s="52"/>
      <c r="AH42" s="63"/>
      <c r="AI42" s="25"/>
      <c r="AJ42" s="25"/>
      <c r="AK42" s="25"/>
      <c r="AL42" s="25"/>
      <c r="AM42" s="25"/>
      <c r="AN42" s="25"/>
      <c r="AO42" s="25"/>
      <c r="AP42" s="25"/>
      <c r="AQ42" s="52"/>
      <c r="AR42" s="51"/>
    </row>
    <row r="43" spans="1:44" x14ac:dyDescent="0.2">
      <c r="A43" s="10"/>
      <c r="B43" s="6">
        <v>6750</v>
      </c>
      <c r="C43" s="7">
        <v>0.17599999999999999</v>
      </c>
      <c r="D43" s="68"/>
      <c r="E43" s="68"/>
      <c r="F43" s="68"/>
      <c r="G43" s="68"/>
      <c r="H43" s="68"/>
      <c r="I43" s="68"/>
      <c r="J43" s="68"/>
      <c r="K43" s="10"/>
      <c r="M43" s="62"/>
      <c r="N43" s="25"/>
      <c r="O43" s="25"/>
      <c r="P43" s="25"/>
      <c r="Q43" s="25"/>
      <c r="R43" s="25"/>
      <c r="S43" s="25"/>
      <c r="T43" s="25"/>
      <c r="U43" s="25"/>
      <c r="W43" s="62"/>
      <c r="X43" s="61"/>
      <c r="Y43" s="61"/>
      <c r="Z43" s="61"/>
      <c r="AA43" s="61"/>
      <c r="AB43" s="61"/>
      <c r="AC43" s="61"/>
      <c r="AD43" s="61"/>
      <c r="AE43" s="61"/>
      <c r="AG43" s="52"/>
      <c r="AH43" s="63"/>
      <c r="AI43" s="25"/>
      <c r="AJ43" s="25"/>
      <c r="AK43" s="25"/>
      <c r="AL43" s="25"/>
      <c r="AM43" s="25"/>
      <c r="AN43" s="25"/>
      <c r="AO43" s="25"/>
      <c r="AP43" s="25"/>
      <c r="AQ43" s="52"/>
      <c r="AR43" s="51"/>
    </row>
    <row r="44" spans="1:44" x14ac:dyDescent="0.2">
      <c r="A44" s="10"/>
      <c r="B44" s="8" t="s">
        <v>2</v>
      </c>
      <c r="C44" s="9">
        <v>1187.75</v>
      </c>
      <c r="D44" s="68"/>
      <c r="E44" s="68"/>
      <c r="F44" s="68"/>
      <c r="G44" s="68"/>
      <c r="H44" s="68"/>
      <c r="I44" s="68"/>
      <c r="J44" s="68"/>
      <c r="K44" s="10"/>
      <c r="M44" s="62"/>
      <c r="N44" s="25"/>
      <c r="O44" s="25"/>
      <c r="P44" s="25"/>
      <c r="Q44" s="25"/>
      <c r="R44" s="25"/>
      <c r="S44" s="25"/>
      <c r="T44" s="25"/>
      <c r="U44" s="25"/>
      <c r="W44" s="62"/>
      <c r="X44" s="61"/>
      <c r="Y44" s="61"/>
      <c r="Z44" s="61"/>
      <c r="AA44" s="61"/>
      <c r="AB44" s="61"/>
      <c r="AC44" s="61"/>
      <c r="AD44" s="61"/>
      <c r="AE44" s="61"/>
      <c r="AG44" s="52"/>
      <c r="AH44" s="63"/>
      <c r="AI44" s="25"/>
      <c r="AJ44" s="25"/>
      <c r="AK44" s="25"/>
      <c r="AL44" s="25"/>
      <c r="AM44" s="25"/>
      <c r="AN44" s="25"/>
      <c r="AO44" s="25"/>
      <c r="AP44" s="25"/>
      <c r="AQ44" s="52"/>
      <c r="AR44" s="51"/>
    </row>
    <row r="45" spans="1:44" x14ac:dyDescent="0.2">
      <c r="A45" s="10"/>
      <c r="B45" s="67"/>
      <c r="C45" s="68"/>
      <c r="D45" s="68"/>
      <c r="E45" s="68"/>
      <c r="F45" s="68"/>
      <c r="G45" s="68"/>
      <c r="H45" s="68"/>
      <c r="I45" s="68"/>
      <c r="J45" s="68"/>
      <c r="K45" s="10"/>
      <c r="M45" s="62"/>
      <c r="N45" s="25"/>
      <c r="O45" s="25"/>
      <c r="P45" s="25"/>
      <c r="Q45" s="25"/>
      <c r="R45" s="25"/>
      <c r="S45" s="25"/>
      <c r="T45" s="25"/>
      <c r="U45" s="25"/>
      <c r="W45" s="62"/>
      <c r="X45" s="61"/>
      <c r="Y45" s="61"/>
      <c r="Z45" s="61"/>
      <c r="AA45" s="61"/>
      <c r="AB45" s="61"/>
      <c r="AC45" s="61"/>
      <c r="AD45" s="61"/>
      <c r="AE45" s="61"/>
      <c r="AG45" s="52"/>
      <c r="AH45" s="63"/>
      <c r="AI45" s="25"/>
      <c r="AJ45" s="25"/>
      <c r="AK45" s="25"/>
      <c r="AL45" s="25"/>
      <c r="AM45" s="25"/>
      <c r="AN45" s="25"/>
      <c r="AO45" s="25"/>
      <c r="AP45" s="25"/>
      <c r="AQ45" s="52"/>
      <c r="AR45" s="51"/>
    </row>
    <row r="46" spans="1:44" x14ac:dyDescent="0.2">
      <c r="A46" s="10"/>
      <c r="B46" s="82" t="s">
        <v>18</v>
      </c>
      <c r="C46" s="84"/>
      <c r="D46" s="84"/>
      <c r="E46" s="84"/>
      <c r="F46" s="84"/>
      <c r="G46" s="84"/>
      <c r="H46" s="84"/>
      <c r="I46" s="84"/>
      <c r="J46" s="83"/>
      <c r="K46" s="10"/>
      <c r="M46" s="66"/>
      <c r="N46" s="66"/>
      <c r="O46" s="66"/>
      <c r="P46" s="66"/>
      <c r="Q46" s="66"/>
      <c r="R46" s="66"/>
      <c r="S46" s="66"/>
      <c r="T46" s="66"/>
      <c r="U46" s="66"/>
      <c r="V46" s="52"/>
      <c r="W46" s="66"/>
      <c r="X46" s="66"/>
      <c r="Y46" s="66"/>
      <c r="Z46" s="66"/>
      <c r="AA46" s="66"/>
      <c r="AB46" s="66"/>
      <c r="AC46" s="66"/>
      <c r="AD46" s="66"/>
      <c r="AE46" s="66"/>
      <c r="AF46" s="52"/>
      <c r="AG46" s="52"/>
      <c r="AH46" s="52"/>
      <c r="AI46" s="52"/>
      <c r="AJ46" s="52"/>
      <c r="AK46" s="52"/>
      <c r="AL46" s="52"/>
      <c r="AM46" s="52"/>
      <c r="AN46" s="52"/>
      <c r="AO46" s="52"/>
      <c r="AP46" s="52"/>
      <c r="AQ46" s="52"/>
      <c r="AR46" s="51"/>
    </row>
    <row r="47" spans="1:44" x14ac:dyDescent="0.2">
      <c r="A47" s="10"/>
      <c r="B47" s="11" t="s">
        <v>3</v>
      </c>
      <c r="C47" s="12" t="s">
        <v>4</v>
      </c>
      <c r="D47" s="13" t="s">
        <v>5</v>
      </c>
      <c r="E47" s="12" t="s">
        <v>6</v>
      </c>
      <c r="F47" s="13" t="s">
        <v>7</v>
      </c>
      <c r="G47" s="13" t="s">
        <v>8</v>
      </c>
      <c r="H47" s="13" t="s">
        <v>9</v>
      </c>
      <c r="I47" s="12" t="s">
        <v>10</v>
      </c>
      <c r="J47" s="14" t="s">
        <v>11</v>
      </c>
      <c r="K47" s="10"/>
      <c r="M47" s="63"/>
      <c r="N47" s="52"/>
      <c r="O47" s="52"/>
      <c r="P47" s="52"/>
      <c r="Q47" s="52"/>
      <c r="R47" s="52"/>
      <c r="S47" s="52"/>
      <c r="T47" s="52"/>
      <c r="U47" s="52"/>
      <c r="V47" s="52"/>
      <c r="W47" s="63"/>
      <c r="X47" s="52"/>
      <c r="Y47" s="52"/>
      <c r="Z47" s="52"/>
      <c r="AA47" s="52"/>
      <c r="AB47" s="52"/>
      <c r="AC47" s="52"/>
      <c r="AD47" s="52"/>
      <c r="AE47" s="52"/>
      <c r="AF47" s="52"/>
      <c r="AG47" s="52"/>
      <c r="AH47" s="52"/>
      <c r="AI47" s="52"/>
      <c r="AJ47" s="52"/>
      <c r="AK47" s="52"/>
      <c r="AL47" s="52"/>
      <c r="AM47" s="52"/>
      <c r="AN47" s="52"/>
      <c r="AO47" s="52"/>
      <c r="AP47" s="52"/>
      <c r="AQ47" s="52"/>
    </row>
    <row r="48" spans="1:44" x14ac:dyDescent="0.2">
      <c r="A48" s="10"/>
      <c r="B48" s="36" t="s">
        <v>12</v>
      </c>
      <c r="C48" s="37">
        <v>0.32529999999999998</v>
      </c>
      <c r="D48" s="37">
        <v>0.32529999999999998</v>
      </c>
      <c r="E48" s="37">
        <v>0.32529999999999998</v>
      </c>
      <c r="F48" s="37">
        <v>0.32529999999999998</v>
      </c>
      <c r="G48" s="37"/>
      <c r="H48" s="37"/>
      <c r="I48" s="37">
        <v>0.32529999999999998</v>
      </c>
      <c r="J48" s="37"/>
      <c r="K48" s="10"/>
      <c r="M48" s="63"/>
      <c r="N48" s="25"/>
      <c r="O48" s="25"/>
      <c r="P48" s="25"/>
      <c r="Q48" s="25"/>
      <c r="R48" s="25"/>
      <c r="S48" s="25"/>
      <c r="T48" s="25"/>
      <c r="U48" s="25"/>
      <c r="V48" s="52"/>
      <c r="W48" s="63"/>
      <c r="X48" s="61"/>
      <c r="Y48" s="61"/>
      <c r="Z48" s="61"/>
      <c r="AA48" s="61"/>
      <c r="AB48" s="61"/>
      <c r="AC48" s="61"/>
      <c r="AD48" s="61"/>
      <c r="AE48" s="61"/>
      <c r="AF48" s="52"/>
      <c r="AG48" s="52"/>
      <c r="AH48" s="52"/>
      <c r="AI48" s="52"/>
      <c r="AJ48" s="52"/>
      <c r="AK48" s="52"/>
      <c r="AL48" s="52"/>
      <c r="AM48" s="52"/>
      <c r="AN48" s="52"/>
      <c r="AO48" s="52"/>
      <c r="AP48" s="52"/>
      <c r="AQ48" s="52"/>
    </row>
    <row r="49" spans="1:43" x14ac:dyDescent="0.2">
      <c r="A49" s="10"/>
      <c r="B49" s="38">
        <v>15</v>
      </c>
      <c r="C49" s="37">
        <v>0.32529999999999998</v>
      </c>
      <c r="D49" s="37">
        <v>0.32529999999999998</v>
      </c>
      <c r="E49" s="37">
        <v>0.32529999999999998</v>
      </c>
      <c r="F49" s="37">
        <v>0.32529999999999998</v>
      </c>
      <c r="G49" s="37"/>
      <c r="H49" s="37"/>
      <c r="I49" s="37">
        <v>0.32529999999999998</v>
      </c>
      <c r="J49" s="37">
        <v>0.32529999999999998</v>
      </c>
      <c r="K49" s="10"/>
      <c r="M49" s="63"/>
      <c r="N49" s="25"/>
      <c r="O49" s="25"/>
      <c r="P49" s="25"/>
      <c r="Q49" s="25"/>
      <c r="R49" s="25"/>
      <c r="S49" s="25"/>
      <c r="T49" s="25"/>
      <c r="U49" s="25"/>
      <c r="V49" s="52"/>
      <c r="W49" s="63"/>
      <c r="X49" s="61"/>
      <c r="Y49" s="61"/>
      <c r="Z49" s="61"/>
      <c r="AA49" s="61"/>
      <c r="AB49" s="61"/>
      <c r="AC49" s="61"/>
      <c r="AD49" s="61"/>
      <c r="AE49" s="61"/>
      <c r="AF49" s="52"/>
      <c r="AG49" s="52"/>
      <c r="AH49" s="52"/>
      <c r="AI49" s="52"/>
      <c r="AJ49" s="52"/>
      <c r="AK49" s="52"/>
      <c r="AL49" s="52"/>
      <c r="AM49" s="52"/>
      <c r="AN49" s="52"/>
      <c r="AO49" s="52"/>
      <c r="AP49" s="52"/>
      <c r="AQ49" s="52"/>
    </row>
    <row r="50" spans="1:43" x14ac:dyDescent="0.2">
      <c r="A50" s="10"/>
      <c r="B50" s="39">
        <v>14</v>
      </c>
      <c r="C50" s="37">
        <v>0.32529999999999998</v>
      </c>
      <c r="D50" s="37">
        <v>0.32529999999999998</v>
      </c>
      <c r="E50" s="37">
        <v>0.32529999999999998</v>
      </c>
      <c r="F50" s="37">
        <v>0.32529999999999998</v>
      </c>
      <c r="G50" s="37"/>
      <c r="H50" s="37"/>
      <c r="I50" s="37">
        <v>0.32529999999999998</v>
      </c>
      <c r="J50" s="37">
        <v>0.32529999999999998</v>
      </c>
      <c r="K50" s="10"/>
      <c r="M50" s="63"/>
      <c r="N50" s="25"/>
      <c r="O50" s="25"/>
      <c r="P50" s="25"/>
      <c r="Q50" s="25"/>
      <c r="R50" s="25"/>
      <c r="S50" s="25"/>
      <c r="T50" s="25"/>
      <c r="U50" s="25"/>
      <c r="V50" s="52"/>
      <c r="W50" s="63"/>
      <c r="X50" s="61"/>
      <c r="Y50" s="61"/>
      <c r="Z50" s="61"/>
      <c r="AA50" s="61"/>
      <c r="AB50" s="61"/>
      <c r="AC50" s="61"/>
      <c r="AD50" s="61"/>
      <c r="AE50" s="61"/>
      <c r="AF50" s="52"/>
      <c r="AG50" s="52"/>
      <c r="AH50" s="52"/>
      <c r="AI50" s="52"/>
      <c r="AJ50" s="52"/>
      <c r="AK50" s="52"/>
      <c r="AL50" s="52"/>
      <c r="AM50" s="52"/>
      <c r="AN50" s="52"/>
      <c r="AO50" s="52"/>
      <c r="AP50" s="52"/>
      <c r="AQ50" s="52"/>
    </row>
    <row r="51" spans="1:43" x14ac:dyDescent="0.2">
      <c r="A51" s="10"/>
      <c r="B51" s="40" t="s">
        <v>13</v>
      </c>
      <c r="C51" s="41"/>
      <c r="D51" s="41">
        <v>0.4647</v>
      </c>
      <c r="E51" s="41">
        <v>0.4647</v>
      </c>
      <c r="F51" s="6"/>
      <c r="G51" s="37">
        <v>0.32529999999999998</v>
      </c>
      <c r="H51" s="37">
        <v>0.32529999999999998</v>
      </c>
      <c r="I51" s="37">
        <v>0.32529999999999998</v>
      </c>
      <c r="J51" s="37">
        <v>0.32529999999999998</v>
      </c>
      <c r="K51" s="10"/>
      <c r="M51" s="63"/>
      <c r="N51" s="25"/>
      <c r="O51" s="25"/>
      <c r="P51" s="25"/>
      <c r="Q51" s="25"/>
      <c r="R51" s="25"/>
      <c r="S51" s="25"/>
      <c r="T51" s="25"/>
      <c r="U51" s="25"/>
      <c r="V51" s="52"/>
      <c r="W51" s="63"/>
      <c r="X51" s="61"/>
      <c r="Y51" s="61"/>
      <c r="Z51" s="61"/>
      <c r="AA51" s="61"/>
      <c r="AB51" s="61"/>
      <c r="AC51" s="61"/>
      <c r="AD51" s="61"/>
      <c r="AE51" s="61"/>
      <c r="AF51" s="52"/>
      <c r="AG51" s="52"/>
      <c r="AH51" s="52"/>
      <c r="AI51" s="52"/>
      <c r="AJ51" s="52"/>
      <c r="AK51" s="52"/>
      <c r="AL51" s="52"/>
      <c r="AM51" s="52"/>
      <c r="AN51" s="52"/>
      <c r="AO51" s="52"/>
      <c r="AP51" s="52"/>
      <c r="AQ51" s="52"/>
    </row>
    <row r="52" spans="1:43" x14ac:dyDescent="0.2">
      <c r="A52" s="10"/>
      <c r="B52" s="42">
        <v>13</v>
      </c>
      <c r="C52" s="41">
        <v>0.4647</v>
      </c>
      <c r="D52" s="41">
        <v>0.4647</v>
      </c>
      <c r="E52" s="41">
        <v>0.4647</v>
      </c>
      <c r="F52" s="41">
        <v>0.4647</v>
      </c>
      <c r="G52" s="41"/>
      <c r="H52" s="41"/>
      <c r="I52" s="41">
        <v>0.4647</v>
      </c>
      <c r="J52" s="41">
        <v>0.4647</v>
      </c>
      <c r="K52" s="10"/>
      <c r="M52" s="63"/>
      <c r="N52" s="25"/>
      <c r="O52" s="25"/>
      <c r="P52" s="25"/>
      <c r="Q52" s="25"/>
      <c r="R52" s="25"/>
      <c r="S52" s="25"/>
      <c r="T52" s="25"/>
      <c r="U52" s="25"/>
      <c r="V52" s="52"/>
      <c r="W52" s="63"/>
      <c r="X52" s="61"/>
      <c r="Y52" s="61"/>
      <c r="Z52" s="61"/>
      <c r="AA52" s="61"/>
      <c r="AB52" s="61"/>
      <c r="AC52" s="61"/>
      <c r="AD52" s="61"/>
      <c r="AE52" s="61"/>
      <c r="AF52" s="52"/>
      <c r="AG52" s="52"/>
      <c r="AH52" s="52"/>
      <c r="AI52" s="52"/>
      <c r="AJ52" s="52"/>
      <c r="AK52" s="52"/>
      <c r="AL52" s="52"/>
      <c r="AM52" s="52"/>
      <c r="AN52" s="52"/>
      <c r="AO52" s="52"/>
      <c r="AP52" s="52"/>
      <c r="AQ52" s="52"/>
    </row>
    <row r="53" spans="1:43" x14ac:dyDescent="0.2">
      <c r="A53" s="10"/>
      <c r="B53" s="43">
        <v>12</v>
      </c>
      <c r="C53" s="41">
        <v>0.4647</v>
      </c>
      <c r="D53" s="41">
        <v>0.4647</v>
      </c>
      <c r="E53" s="41">
        <v>0.4647</v>
      </c>
      <c r="F53" s="41">
        <v>0.4647</v>
      </c>
      <c r="G53" s="41"/>
      <c r="H53" s="41"/>
      <c r="I53" s="41">
        <v>0.4647</v>
      </c>
      <c r="J53" s="41">
        <v>0.4647</v>
      </c>
      <c r="K53" s="10"/>
      <c r="M53" s="63"/>
      <c r="N53" s="25"/>
      <c r="O53" s="25"/>
      <c r="P53" s="25"/>
      <c r="Q53" s="25"/>
      <c r="R53" s="25"/>
      <c r="S53" s="25"/>
      <c r="T53" s="25"/>
      <c r="U53" s="25"/>
      <c r="V53" s="52"/>
      <c r="W53" s="63"/>
      <c r="X53" s="61"/>
      <c r="Y53" s="61"/>
      <c r="Z53" s="61"/>
      <c r="AA53" s="61"/>
      <c r="AB53" s="61"/>
      <c r="AC53" s="61"/>
      <c r="AD53" s="61"/>
      <c r="AE53" s="61"/>
      <c r="AF53" s="52"/>
      <c r="AG53" s="52"/>
      <c r="AH53" s="52"/>
      <c r="AI53" s="52"/>
      <c r="AJ53" s="52"/>
      <c r="AK53" s="52"/>
      <c r="AL53" s="52"/>
      <c r="AM53" s="52"/>
      <c r="AN53" s="52"/>
      <c r="AO53" s="52"/>
      <c r="AP53" s="52"/>
      <c r="AQ53" s="52"/>
    </row>
    <row r="54" spans="1:43" x14ac:dyDescent="0.2">
      <c r="A54" s="10"/>
      <c r="B54" s="36">
        <v>11</v>
      </c>
      <c r="C54" s="44">
        <v>0.74350000000000005</v>
      </c>
      <c r="D54" s="44">
        <v>0.74350000000000005</v>
      </c>
      <c r="E54" s="44">
        <v>0.74350000000000005</v>
      </c>
      <c r="F54" s="37">
        <v>0.74350000000000005</v>
      </c>
      <c r="G54" s="37"/>
      <c r="H54" s="37"/>
      <c r="I54" s="37">
        <v>0.74350000000000005</v>
      </c>
      <c r="J54" s="37">
        <v>0.74350000000000005</v>
      </c>
      <c r="K54" s="10"/>
      <c r="M54" s="63"/>
      <c r="N54" s="25"/>
      <c r="O54" s="25"/>
      <c r="P54" s="25"/>
      <c r="Q54" s="25"/>
      <c r="R54" s="25"/>
      <c r="S54" s="25"/>
      <c r="T54" s="25"/>
      <c r="U54" s="25"/>
      <c r="V54" s="52"/>
      <c r="W54" s="63"/>
      <c r="X54" s="61"/>
      <c r="Y54" s="61"/>
      <c r="Z54" s="61"/>
      <c r="AA54" s="61"/>
      <c r="AB54" s="61"/>
      <c r="AC54" s="61"/>
      <c r="AD54" s="61"/>
      <c r="AE54" s="61"/>
      <c r="AF54" s="52"/>
      <c r="AG54" s="52"/>
      <c r="AH54" s="52"/>
      <c r="AI54" s="52"/>
      <c r="AJ54" s="52"/>
      <c r="AK54" s="52"/>
      <c r="AL54" s="52"/>
      <c r="AM54" s="52"/>
      <c r="AN54" s="52"/>
      <c r="AO54" s="52"/>
      <c r="AP54" s="52"/>
      <c r="AQ54" s="52"/>
    </row>
    <row r="55" spans="1:43" x14ac:dyDescent="0.2">
      <c r="A55" s="10"/>
      <c r="B55" s="38">
        <v>10</v>
      </c>
      <c r="C55" s="44">
        <v>0.74350000000000005</v>
      </c>
      <c r="D55" s="44">
        <v>0.74350000000000005</v>
      </c>
      <c r="E55" s="44">
        <v>0.74350000000000005</v>
      </c>
      <c r="F55" s="44">
        <v>0.74350000000000005</v>
      </c>
      <c r="G55" s="44"/>
      <c r="H55" s="44"/>
      <c r="I55" s="44">
        <v>0.74350000000000005</v>
      </c>
      <c r="J55" s="44">
        <v>0.74350000000000005</v>
      </c>
      <c r="K55" s="10"/>
      <c r="M55" s="63"/>
      <c r="N55" s="25"/>
      <c r="O55" s="25"/>
      <c r="P55" s="25"/>
      <c r="Q55" s="25"/>
      <c r="R55" s="25"/>
      <c r="S55" s="25"/>
      <c r="T55" s="25"/>
      <c r="U55" s="25"/>
      <c r="V55" s="52"/>
      <c r="W55" s="63"/>
      <c r="X55" s="61"/>
      <c r="Y55" s="61"/>
      <c r="Z55" s="61"/>
      <c r="AA55" s="61"/>
      <c r="AB55" s="61"/>
      <c r="AC55" s="61"/>
      <c r="AD55" s="61"/>
      <c r="AE55" s="61"/>
      <c r="AF55" s="52"/>
      <c r="AG55" s="52"/>
      <c r="AH55" s="52"/>
      <c r="AI55" s="52"/>
      <c r="AJ55" s="52"/>
      <c r="AK55" s="52"/>
      <c r="AL55" s="52"/>
      <c r="AM55" s="52"/>
      <c r="AN55" s="52"/>
      <c r="AO55" s="52"/>
      <c r="AP55" s="52"/>
      <c r="AQ55" s="52"/>
    </row>
    <row r="56" spans="1:43" x14ac:dyDescent="0.2">
      <c r="A56" s="10"/>
      <c r="B56" s="38" t="s">
        <v>14</v>
      </c>
      <c r="C56" s="44">
        <v>0.74350000000000005</v>
      </c>
      <c r="D56" s="44">
        <v>0.74350000000000005</v>
      </c>
      <c r="E56" s="44">
        <v>0.74350000000000005</v>
      </c>
      <c r="F56" s="44">
        <v>0.74350000000000005</v>
      </c>
      <c r="G56" s="44"/>
      <c r="H56" s="44"/>
      <c r="I56" s="44">
        <v>0.74350000000000005</v>
      </c>
      <c r="J56" s="44">
        <v>0.74350000000000005</v>
      </c>
      <c r="K56" s="10"/>
      <c r="M56" s="63"/>
      <c r="N56" s="25"/>
      <c r="O56" s="25"/>
      <c r="P56" s="25"/>
      <c r="Q56" s="25"/>
      <c r="R56" s="25"/>
      <c r="S56" s="25"/>
      <c r="T56" s="25"/>
      <c r="U56" s="25"/>
      <c r="V56" s="52"/>
      <c r="W56" s="63"/>
      <c r="X56" s="61"/>
      <c r="Y56" s="61"/>
      <c r="Z56" s="61"/>
      <c r="AA56" s="61"/>
      <c r="AB56" s="61"/>
      <c r="AC56" s="61"/>
      <c r="AD56" s="61"/>
      <c r="AE56" s="61"/>
      <c r="AF56" s="52"/>
      <c r="AG56" s="52"/>
      <c r="AH56" s="52"/>
      <c r="AI56" s="52"/>
      <c r="AJ56" s="52"/>
      <c r="AK56" s="52"/>
      <c r="AL56" s="52"/>
      <c r="AM56" s="52"/>
      <c r="AN56" s="52"/>
      <c r="AO56" s="52"/>
      <c r="AP56" s="52"/>
      <c r="AQ56" s="52"/>
    </row>
    <row r="57" spans="1:43" x14ac:dyDescent="0.2">
      <c r="A57" s="10"/>
      <c r="B57" s="39" t="s">
        <v>15</v>
      </c>
      <c r="C57" s="44">
        <v>0.74350000000000005</v>
      </c>
      <c r="D57" s="44">
        <v>0.74350000000000005</v>
      </c>
      <c r="E57" s="44">
        <v>0.74350000000000005</v>
      </c>
      <c r="F57" s="44">
        <v>0.74350000000000005</v>
      </c>
      <c r="G57" s="44"/>
      <c r="H57" s="44"/>
      <c r="I57" s="44">
        <v>0.74350000000000005</v>
      </c>
      <c r="J57" s="44">
        <v>0.74350000000000005</v>
      </c>
      <c r="K57" s="10"/>
      <c r="M57" s="63"/>
      <c r="N57" s="25"/>
      <c r="O57" s="25"/>
      <c r="P57" s="25"/>
      <c r="Q57" s="25"/>
      <c r="R57" s="25"/>
      <c r="S57" s="25"/>
      <c r="T57" s="25"/>
      <c r="U57" s="25"/>
      <c r="V57" s="52"/>
      <c r="W57" s="63"/>
      <c r="X57" s="61"/>
      <c r="Y57" s="61"/>
      <c r="Z57" s="61"/>
      <c r="AA57" s="61"/>
      <c r="AB57" s="61"/>
      <c r="AC57" s="61"/>
      <c r="AD57" s="61"/>
      <c r="AE57" s="61"/>
      <c r="AF57" s="52"/>
      <c r="AG57" s="52"/>
      <c r="AH57" s="52"/>
      <c r="AI57" s="52"/>
      <c r="AJ57" s="52"/>
      <c r="AK57" s="52"/>
      <c r="AL57" s="52"/>
      <c r="AM57" s="52"/>
      <c r="AN57" s="52"/>
      <c r="AO57" s="52"/>
      <c r="AP57" s="52"/>
      <c r="AQ57" s="52"/>
    </row>
    <row r="58" spans="1:43" x14ac:dyDescent="0.2">
      <c r="A58" s="10"/>
      <c r="B58" s="45">
        <v>8</v>
      </c>
      <c r="C58" s="41">
        <v>0.88139999999999996</v>
      </c>
      <c r="D58" s="41">
        <v>0.88139999999999996</v>
      </c>
      <c r="E58" s="41">
        <v>0.88139999999999996</v>
      </c>
      <c r="F58" s="41">
        <v>0.88139999999999996</v>
      </c>
      <c r="G58" s="41"/>
      <c r="H58" s="41"/>
      <c r="I58" s="41">
        <v>0.88139999999999996</v>
      </c>
      <c r="J58" s="41">
        <v>0.88139999999999996</v>
      </c>
      <c r="K58" s="10"/>
      <c r="M58" s="63"/>
      <c r="N58" s="25"/>
      <c r="O58" s="25"/>
      <c r="P58" s="25"/>
      <c r="Q58" s="25"/>
      <c r="R58" s="25"/>
      <c r="S58" s="25"/>
      <c r="T58" s="25"/>
      <c r="U58" s="25"/>
      <c r="V58" s="52"/>
      <c r="W58" s="63"/>
      <c r="X58" s="61"/>
      <c r="Y58" s="61"/>
      <c r="Z58" s="61"/>
      <c r="AA58" s="61"/>
      <c r="AB58" s="61"/>
      <c r="AC58" s="61"/>
      <c r="AD58" s="61"/>
      <c r="AE58" s="61"/>
      <c r="AF58" s="52"/>
      <c r="AG58" s="52"/>
      <c r="AH58" s="52"/>
      <c r="AI58" s="52"/>
      <c r="AJ58" s="52"/>
      <c r="AK58" s="52"/>
      <c r="AL58" s="52"/>
      <c r="AM58" s="52"/>
      <c r="AN58" s="52"/>
      <c r="AO58" s="52"/>
      <c r="AP58" s="52"/>
      <c r="AQ58" s="52"/>
    </row>
    <row r="59" spans="1:43" x14ac:dyDescent="0.2">
      <c r="A59" s="10"/>
      <c r="B59" s="46">
        <v>7</v>
      </c>
      <c r="C59" s="41">
        <v>0.88139999999999996</v>
      </c>
      <c r="D59" s="41">
        <v>0.88139999999999996</v>
      </c>
      <c r="E59" s="41">
        <v>0.88139999999999996</v>
      </c>
      <c r="F59" s="41">
        <v>0.88139999999999996</v>
      </c>
      <c r="G59" s="41"/>
      <c r="H59" s="41"/>
      <c r="I59" s="41">
        <v>0.88139999999999996</v>
      </c>
      <c r="J59" s="41">
        <v>0.88139999999999996</v>
      </c>
      <c r="K59" s="10"/>
      <c r="M59" s="63"/>
      <c r="N59" s="25"/>
      <c r="O59" s="25"/>
      <c r="P59" s="25"/>
      <c r="Q59" s="25"/>
      <c r="R59" s="25"/>
      <c r="S59" s="25"/>
      <c r="T59" s="25"/>
      <c r="U59" s="25"/>
      <c r="V59" s="52"/>
      <c r="W59" s="63"/>
      <c r="X59" s="61"/>
      <c r="Y59" s="61"/>
      <c r="Z59" s="61"/>
      <c r="AA59" s="61"/>
      <c r="AB59" s="61"/>
      <c r="AC59" s="61"/>
      <c r="AD59" s="61"/>
      <c r="AE59" s="61"/>
      <c r="AF59" s="52"/>
      <c r="AG59" s="52"/>
      <c r="AH59" s="52"/>
      <c r="AI59" s="52"/>
      <c r="AJ59" s="52"/>
      <c r="AK59" s="52"/>
      <c r="AL59" s="52"/>
      <c r="AM59" s="52"/>
      <c r="AN59" s="52"/>
      <c r="AO59" s="52"/>
      <c r="AP59" s="52"/>
      <c r="AQ59" s="52"/>
    </row>
    <row r="60" spans="1:43" x14ac:dyDescent="0.2">
      <c r="A60" s="10"/>
      <c r="B60" s="46">
        <v>6</v>
      </c>
      <c r="C60" s="41">
        <v>0.88139999999999996</v>
      </c>
      <c r="D60" s="41">
        <v>0.88139999999999996</v>
      </c>
      <c r="E60" s="41">
        <v>0.88139999999999996</v>
      </c>
      <c r="F60" s="41">
        <v>0.88139999999999996</v>
      </c>
      <c r="G60" s="41"/>
      <c r="H60" s="41"/>
      <c r="I60" s="41">
        <v>0.88139999999999996</v>
      </c>
      <c r="J60" s="41">
        <v>0.88139999999999996</v>
      </c>
      <c r="K60" s="10"/>
      <c r="M60" s="63"/>
      <c r="N60" s="25"/>
      <c r="O60" s="25"/>
      <c r="P60" s="25"/>
      <c r="Q60" s="25"/>
      <c r="R60" s="25"/>
      <c r="S60" s="25"/>
      <c r="T60" s="25"/>
      <c r="U60" s="25"/>
      <c r="V60" s="52"/>
      <c r="W60" s="63"/>
      <c r="X60" s="61"/>
      <c r="Y60" s="61"/>
      <c r="Z60" s="61"/>
      <c r="AA60" s="61"/>
      <c r="AB60" s="61"/>
      <c r="AC60" s="61"/>
      <c r="AD60" s="61"/>
      <c r="AE60" s="61"/>
      <c r="AF60" s="52"/>
      <c r="AG60" s="52"/>
      <c r="AH60" s="52"/>
      <c r="AI60" s="52"/>
      <c r="AJ60" s="52"/>
      <c r="AK60" s="52"/>
      <c r="AL60" s="52"/>
      <c r="AM60" s="52"/>
      <c r="AN60" s="52"/>
      <c r="AO60" s="52"/>
      <c r="AP60" s="52"/>
      <c r="AQ60" s="52"/>
    </row>
    <row r="61" spans="1:43" x14ac:dyDescent="0.2">
      <c r="A61" s="10"/>
      <c r="B61" s="47">
        <v>5</v>
      </c>
      <c r="C61" s="41">
        <v>0.88139999999999996</v>
      </c>
      <c r="D61" s="41">
        <v>0.88139999999999996</v>
      </c>
      <c r="E61" s="41">
        <v>0.88139999999999996</v>
      </c>
      <c r="F61" s="41">
        <v>0.88139999999999996</v>
      </c>
      <c r="G61" s="41"/>
      <c r="H61" s="41"/>
      <c r="I61" s="41">
        <v>0.88139999999999996</v>
      </c>
      <c r="J61" s="41">
        <v>0.88139999999999996</v>
      </c>
      <c r="K61" s="10"/>
      <c r="M61" s="63"/>
      <c r="N61" s="25"/>
      <c r="O61" s="25"/>
      <c r="P61" s="25"/>
      <c r="Q61" s="25"/>
      <c r="R61" s="25"/>
      <c r="S61" s="25"/>
      <c r="T61" s="25"/>
      <c r="U61" s="25"/>
      <c r="V61" s="52"/>
      <c r="W61" s="63"/>
      <c r="X61" s="61"/>
      <c r="Y61" s="61"/>
      <c r="Z61" s="61"/>
      <c r="AA61" s="61"/>
      <c r="AB61" s="61"/>
      <c r="AC61" s="61"/>
      <c r="AD61" s="61"/>
      <c r="AE61" s="61"/>
      <c r="AF61" s="52"/>
      <c r="AG61" s="52"/>
      <c r="AH61" s="52"/>
      <c r="AI61" s="52"/>
      <c r="AJ61" s="52"/>
      <c r="AK61" s="52"/>
      <c r="AL61" s="52"/>
      <c r="AM61" s="52"/>
      <c r="AN61" s="52"/>
      <c r="AO61" s="52"/>
      <c r="AP61" s="52"/>
      <c r="AQ61" s="52"/>
    </row>
    <row r="62" spans="1:43" x14ac:dyDescent="0.2">
      <c r="A62" s="10"/>
      <c r="B62" s="38">
        <v>4</v>
      </c>
      <c r="C62" s="37">
        <v>0.87429999999999997</v>
      </c>
      <c r="D62" s="37">
        <v>0.87429999999999997</v>
      </c>
      <c r="E62" s="37">
        <v>0.87429999999999997</v>
      </c>
      <c r="F62" s="37">
        <v>0.87429999999999997</v>
      </c>
      <c r="G62" s="37"/>
      <c r="H62" s="37"/>
      <c r="I62" s="37">
        <v>0.87429999999999997</v>
      </c>
      <c r="J62" s="37">
        <v>0.87429999999999997</v>
      </c>
      <c r="K62" s="10"/>
      <c r="M62" s="63"/>
      <c r="N62" s="25"/>
      <c r="O62" s="25"/>
      <c r="P62" s="25"/>
      <c r="Q62" s="25"/>
      <c r="R62" s="25"/>
      <c r="S62" s="25"/>
      <c r="T62" s="25"/>
      <c r="U62" s="25"/>
      <c r="V62" s="52"/>
      <c r="W62" s="63"/>
      <c r="X62" s="61"/>
      <c r="Y62" s="61"/>
      <c r="Z62" s="61"/>
      <c r="AA62" s="61"/>
      <c r="AB62" s="61"/>
      <c r="AC62" s="61"/>
      <c r="AD62" s="61"/>
      <c r="AE62" s="61"/>
      <c r="AF62" s="52"/>
      <c r="AG62" s="52"/>
      <c r="AH62" s="52"/>
      <c r="AI62" s="52"/>
      <c r="AJ62" s="52"/>
      <c r="AK62" s="52"/>
      <c r="AL62" s="52"/>
      <c r="AM62" s="52"/>
      <c r="AN62" s="52"/>
      <c r="AO62" s="52"/>
      <c r="AP62" s="52"/>
      <c r="AQ62" s="52"/>
    </row>
    <row r="63" spans="1:43" x14ac:dyDescent="0.2">
      <c r="A63" s="10"/>
      <c r="B63" s="38">
        <v>3</v>
      </c>
      <c r="C63" s="37">
        <v>0.87429999999999997</v>
      </c>
      <c r="D63" s="37">
        <v>0.87429999999999997</v>
      </c>
      <c r="E63" s="37">
        <v>0.87429999999999997</v>
      </c>
      <c r="F63" s="37">
        <v>0.87429999999999997</v>
      </c>
      <c r="G63" s="37"/>
      <c r="H63" s="37"/>
      <c r="I63" s="37">
        <v>0.87429999999999997</v>
      </c>
      <c r="J63" s="37">
        <v>0.87429999999999997</v>
      </c>
      <c r="K63" s="10"/>
      <c r="M63" s="63"/>
      <c r="N63" s="25"/>
      <c r="O63" s="25"/>
      <c r="P63" s="25"/>
      <c r="Q63" s="25"/>
      <c r="R63" s="25"/>
      <c r="S63" s="25"/>
      <c r="T63" s="25"/>
      <c r="U63" s="25"/>
      <c r="V63" s="52"/>
      <c r="W63" s="63"/>
      <c r="X63" s="61"/>
      <c r="Y63" s="61"/>
      <c r="Z63" s="61"/>
      <c r="AA63" s="61"/>
      <c r="AB63" s="61"/>
      <c r="AC63" s="61"/>
      <c r="AD63" s="61"/>
      <c r="AE63" s="61"/>
      <c r="AF63" s="52"/>
      <c r="AG63" s="52"/>
      <c r="AH63" s="52"/>
      <c r="AI63" s="52"/>
      <c r="AJ63" s="52"/>
      <c r="AK63" s="52"/>
      <c r="AL63" s="52"/>
      <c r="AM63" s="52"/>
      <c r="AN63" s="52"/>
      <c r="AO63" s="52"/>
      <c r="AP63" s="52"/>
      <c r="AQ63" s="52"/>
    </row>
    <row r="64" spans="1:43" x14ac:dyDescent="0.2">
      <c r="A64" s="10"/>
      <c r="B64" s="38" t="s">
        <v>16</v>
      </c>
      <c r="C64" s="37">
        <v>0.87429999999999997</v>
      </c>
      <c r="D64" s="37">
        <v>0.87429999999999997</v>
      </c>
      <c r="E64" s="37">
        <v>0.87429999999999997</v>
      </c>
      <c r="F64" s="37">
        <v>0.87429999999999997</v>
      </c>
      <c r="G64" s="37"/>
      <c r="H64" s="37"/>
      <c r="I64" s="37">
        <v>0.87429999999999997</v>
      </c>
      <c r="J64" s="37">
        <v>0.87429999999999997</v>
      </c>
      <c r="K64" s="10"/>
      <c r="M64" s="63"/>
      <c r="N64" s="25"/>
      <c r="O64" s="25"/>
      <c r="P64" s="25"/>
      <c r="Q64" s="25"/>
      <c r="R64" s="25"/>
      <c r="S64" s="25"/>
      <c r="T64" s="25"/>
      <c r="U64" s="25"/>
      <c r="V64" s="52"/>
      <c r="W64" s="63"/>
      <c r="X64" s="61"/>
      <c r="Y64" s="61"/>
      <c r="Z64" s="61"/>
      <c r="AA64" s="61"/>
      <c r="AB64" s="61"/>
      <c r="AC64" s="61"/>
      <c r="AD64" s="61"/>
      <c r="AE64" s="61"/>
      <c r="AF64" s="52"/>
      <c r="AG64" s="52"/>
      <c r="AH64" s="52"/>
      <c r="AI64" s="52"/>
      <c r="AJ64" s="52"/>
      <c r="AK64" s="52"/>
      <c r="AL64" s="52"/>
      <c r="AM64" s="52"/>
      <c r="AN64" s="52"/>
      <c r="AO64" s="52"/>
      <c r="AP64" s="52"/>
      <c r="AQ64" s="52"/>
    </row>
    <row r="65" spans="1:43" x14ac:dyDescent="0.2">
      <c r="A65" s="10"/>
      <c r="B65" s="38">
        <v>2</v>
      </c>
      <c r="C65" s="37">
        <v>0.87429999999999997</v>
      </c>
      <c r="D65" s="37">
        <v>0.87429999999999997</v>
      </c>
      <c r="E65" s="37">
        <v>0.87429999999999997</v>
      </c>
      <c r="F65" s="37">
        <v>0.87429999999999997</v>
      </c>
      <c r="G65" s="37"/>
      <c r="H65" s="37"/>
      <c r="I65" s="37">
        <v>0.87429999999999997</v>
      </c>
      <c r="J65" s="37">
        <v>0.87429999999999997</v>
      </c>
      <c r="K65" s="10"/>
      <c r="M65" s="63"/>
      <c r="N65" s="25"/>
      <c r="O65" s="25"/>
      <c r="P65" s="25"/>
      <c r="Q65" s="25"/>
      <c r="R65" s="25"/>
      <c r="S65" s="25"/>
      <c r="T65" s="25"/>
      <c r="U65" s="25"/>
      <c r="V65" s="52"/>
      <c r="W65" s="63"/>
      <c r="X65" s="61"/>
      <c r="Y65" s="61"/>
      <c r="Z65" s="61"/>
      <c r="AA65" s="61"/>
      <c r="AB65" s="61"/>
      <c r="AC65" s="61"/>
      <c r="AD65" s="61"/>
      <c r="AE65" s="61"/>
      <c r="AF65" s="52"/>
      <c r="AG65" s="52"/>
      <c r="AH65" s="52"/>
      <c r="AI65" s="52"/>
      <c r="AJ65" s="52"/>
      <c r="AK65" s="52"/>
      <c r="AL65" s="52"/>
      <c r="AM65" s="52"/>
      <c r="AN65" s="52"/>
      <c r="AO65" s="52"/>
      <c r="AP65" s="52"/>
      <c r="AQ65" s="52"/>
    </row>
    <row r="66" spans="1:43" x14ac:dyDescent="0.2">
      <c r="A66" s="10"/>
      <c r="B66" s="39">
        <v>1</v>
      </c>
      <c r="C66" s="37"/>
      <c r="D66" s="37">
        <v>0.87429999999999997</v>
      </c>
      <c r="E66" s="37">
        <v>0.87429999999999997</v>
      </c>
      <c r="F66" s="37">
        <v>0.87429999999999997</v>
      </c>
      <c r="G66" s="37"/>
      <c r="H66" s="37"/>
      <c r="I66" s="37">
        <v>0.87429999999999997</v>
      </c>
      <c r="J66" s="37">
        <v>0.87429999999999997</v>
      </c>
      <c r="K66" s="10"/>
      <c r="M66" s="63"/>
      <c r="N66" s="25"/>
      <c r="O66" s="25"/>
      <c r="P66" s="25"/>
      <c r="Q66" s="25"/>
      <c r="R66" s="25"/>
      <c r="S66" s="25"/>
      <c r="T66" s="25"/>
      <c r="U66" s="25"/>
      <c r="V66" s="52"/>
      <c r="W66" s="63"/>
      <c r="X66" s="61"/>
      <c r="Y66" s="61"/>
      <c r="Z66" s="61"/>
      <c r="AA66" s="61"/>
      <c r="AB66" s="61"/>
      <c r="AC66" s="61"/>
      <c r="AD66" s="61"/>
      <c r="AE66" s="61"/>
      <c r="AF66" s="52"/>
      <c r="AG66" s="52"/>
      <c r="AH66" s="52"/>
      <c r="AI66" s="52"/>
      <c r="AJ66" s="52"/>
      <c r="AK66" s="52"/>
      <c r="AL66" s="52"/>
      <c r="AM66" s="52"/>
      <c r="AN66" s="52"/>
      <c r="AO66" s="52"/>
      <c r="AP66" s="52"/>
      <c r="AQ66" s="52"/>
    </row>
    <row r="67" spans="1:43" x14ac:dyDescent="0.2">
      <c r="A67" s="10"/>
      <c r="B67" s="10"/>
      <c r="C67" s="10"/>
      <c r="D67" s="10"/>
      <c r="E67" s="10"/>
      <c r="F67" s="10"/>
      <c r="G67" s="10"/>
      <c r="H67" s="10"/>
      <c r="I67" s="10"/>
      <c r="J67" s="10"/>
      <c r="K67" s="10"/>
      <c r="AG67" s="52"/>
      <c r="AH67" s="52"/>
      <c r="AI67" s="52"/>
      <c r="AJ67" s="52"/>
      <c r="AK67" s="52"/>
      <c r="AL67" s="52"/>
      <c r="AM67" s="52"/>
      <c r="AN67" s="52"/>
      <c r="AO67" s="52"/>
      <c r="AP67" s="52"/>
      <c r="AQ67" s="52"/>
    </row>
    <row r="68" spans="1:43" x14ac:dyDescent="0.2">
      <c r="AQ68" s="27"/>
    </row>
  </sheetData>
  <mergeCells count="8">
    <mergeCell ref="AH17:AP17"/>
    <mergeCell ref="B39:C39"/>
    <mergeCell ref="B46:J46"/>
    <mergeCell ref="B7:C7"/>
    <mergeCell ref="B15:C15"/>
    <mergeCell ref="B17:J17"/>
    <mergeCell ref="M17:U17"/>
    <mergeCell ref="W17:AE1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7"/>
  <sheetViews>
    <sheetView zoomScaleNormal="100" workbookViewId="0">
      <selection activeCell="C2" sqref="C2:E2"/>
    </sheetView>
  </sheetViews>
  <sheetFormatPr baseColWidth="10" defaultColWidth="9.140625" defaultRowHeight="12" x14ac:dyDescent="0.2"/>
  <cols>
    <col min="1" max="1" width="2" style="1" customWidth="1"/>
    <col min="2" max="2" width="17.85546875" style="1" bestFit="1" customWidth="1"/>
    <col min="3" max="3" width="9.42578125" style="1" customWidth="1"/>
    <col min="4" max="6" width="7" style="1" bestFit="1" customWidth="1"/>
    <col min="7" max="8" width="7.28515625" style="1" bestFit="1" customWidth="1"/>
    <col min="9" max="10" width="7" style="1" bestFit="1" customWidth="1"/>
    <col min="11" max="12" width="1.85546875" style="1" customWidth="1"/>
    <col min="13" max="13" width="11.85546875" style="1" customWidth="1"/>
    <col min="14" max="16" width="7" style="1" customWidth="1"/>
    <col min="17" max="17" width="7.85546875" style="1" customWidth="1"/>
    <col min="18" max="19" width="7.28515625" style="1" customWidth="1"/>
    <col min="20" max="20" width="7.85546875" style="1" customWidth="1"/>
    <col min="21" max="21" width="7" style="1" customWidth="1"/>
    <col min="22" max="22" width="1.7109375" style="1" customWidth="1"/>
    <col min="23" max="23" width="11.85546875" style="1" customWidth="1"/>
    <col min="24" max="31" width="8.7109375" style="1" customWidth="1"/>
    <col min="32" max="32" width="1.85546875" style="1" customWidth="1"/>
    <col min="33" max="33" width="2.5703125" style="1" customWidth="1"/>
    <col min="34" max="34" width="12.5703125" style="1" bestFit="1" customWidth="1"/>
    <col min="35" max="35" width="7" style="1" bestFit="1" customWidth="1"/>
    <col min="36" max="38" width="10" style="1" bestFit="1" customWidth="1"/>
    <col min="39" max="40" width="7.28515625" style="1" bestFit="1" customWidth="1"/>
    <col min="41" max="42" width="10" style="1" bestFit="1" customWidth="1"/>
    <col min="43" max="43" width="3" style="1" customWidth="1"/>
    <col min="44" max="16384" width="9.140625" style="1"/>
  </cols>
  <sheetData>
    <row r="1" spans="1:45" x14ac:dyDescent="0.2">
      <c r="B1" s="72" t="s">
        <v>30</v>
      </c>
      <c r="C1" s="73">
        <v>45117</v>
      </c>
      <c r="D1" s="74" t="s">
        <v>31</v>
      </c>
    </row>
    <row r="2" spans="1:45" x14ac:dyDescent="0.2">
      <c r="C2" s="73">
        <v>45117</v>
      </c>
      <c r="D2" s="71" t="s">
        <v>33</v>
      </c>
    </row>
    <row r="4" spans="1:45" x14ac:dyDescent="0.2">
      <c r="A4" s="10"/>
      <c r="B4" s="10"/>
      <c r="C4" s="10"/>
      <c r="D4" s="10"/>
      <c r="E4" s="10"/>
      <c r="F4" s="10"/>
      <c r="G4" s="10"/>
      <c r="H4" s="10"/>
      <c r="I4" s="10"/>
      <c r="J4" s="10"/>
      <c r="K4" s="10"/>
      <c r="AG4" s="50"/>
      <c r="AH4" s="50"/>
      <c r="AI4" s="50"/>
      <c r="AJ4" s="50"/>
      <c r="AK4" s="50"/>
      <c r="AL4" s="50"/>
      <c r="AM4" s="50"/>
      <c r="AN4" s="50"/>
      <c r="AO4" s="50"/>
      <c r="AP4" s="50"/>
      <c r="AQ4" s="50"/>
    </row>
    <row r="5" spans="1:45" x14ac:dyDescent="0.2">
      <c r="A5" s="10"/>
      <c r="B5" s="60" t="s">
        <v>25</v>
      </c>
      <c r="C5" s="60"/>
      <c r="D5" s="10"/>
      <c r="E5" s="10"/>
      <c r="F5" s="10"/>
      <c r="G5" s="10"/>
      <c r="H5" s="10"/>
      <c r="I5" s="10"/>
      <c r="J5" s="10"/>
      <c r="K5" s="10"/>
      <c r="AG5" s="50"/>
      <c r="AH5" s="49" t="s">
        <v>21</v>
      </c>
      <c r="AI5" s="50"/>
      <c r="AJ5" s="50"/>
      <c r="AK5" s="50"/>
      <c r="AL5" s="50"/>
      <c r="AM5" s="50"/>
      <c r="AN5" s="50"/>
      <c r="AO5" s="50"/>
      <c r="AP5" s="50"/>
      <c r="AQ5" s="50"/>
    </row>
    <row r="6" spans="1:45" x14ac:dyDescent="0.2">
      <c r="A6" s="10"/>
      <c r="B6" s="60"/>
      <c r="C6" s="60"/>
      <c r="D6" s="10"/>
      <c r="E6" s="10"/>
      <c r="F6" s="10"/>
      <c r="G6" s="10"/>
      <c r="H6" s="10"/>
      <c r="I6" s="10"/>
      <c r="J6" s="10"/>
      <c r="K6" s="10"/>
      <c r="AG6" s="50"/>
      <c r="AH6" s="49"/>
      <c r="AI6" s="50"/>
      <c r="AJ6" s="50"/>
      <c r="AK6" s="50"/>
      <c r="AL6" s="50"/>
      <c r="AM6" s="50"/>
      <c r="AN6" s="50"/>
      <c r="AO6" s="50"/>
      <c r="AP6" s="50"/>
      <c r="AQ6" s="50"/>
    </row>
    <row r="7" spans="1:45" ht="24" customHeight="1" x14ac:dyDescent="0.2">
      <c r="A7" s="10"/>
      <c r="B7" s="85" t="s">
        <v>26</v>
      </c>
      <c r="C7" s="85"/>
      <c r="D7" s="10"/>
      <c r="E7" s="10"/>
      <c r="F7" s="10"/>
      <c r="G7" s="10"/>
      <c r="H7" s="10"/>
      <c r="I7" s="10"/>
      <c r="J7" s="10"/>
      <c r="K7" s="10"/>
      <c r="AG7" s="50"/>
      <c r="AH7" s="49"/>
      <c r="AI7" s="50"/>
      <c r="AJ7" s="50"/>
      <c r="AK7" s="50"/>
      <c r="AL7" s="50"/>
      <c r="AM7" s="50"/>
      <c r="AN7" s="50"/>
      <c r="AO7" s="50"/>
      <c r="AP7" s="50"/>
      <c r="AQ7" s="50"/>
    </row>
    <row r="8" spans="1:45" x14ac:dyDescent="0.2">
      <c r="A8" s="10"/>
      <c r="B8" s="60"/>
      <c r="C8" s="60"/>
      <c r="D8" s="10"/>
      <c r="E8" s="10"/>
      <c r="F8" s="10"/>
      <c r="G8" s="10"/>
      <c r="H8" s="10"/>
      <c r="I8" s="10"/>
      <c r="J8" s="10"/>
      <c r="K8" s="10"/>
      <c r="AG8" s="50"/>
      <c r="AH8" s="50"/>
      <c r="AI8" s="50"/>
      <c r="AJ8" s="50"/>
      <c r="AK8" s="50"/>
      <c r="AL8" s="50"/>
      <c r="AM8" s="50"/>
      <c r="AN8" s="50"/>
      <c r="AO8" s="50"/>
      <c r="AP8" s="50"/>
      <c r="AQ8" s="50"/>
    </row>
    <row r="9" spans="1:45" ht="36" x14ac:dyDescent="0.2">
      <c r="A9" s="10"/>
      <c r="B9" s="53" t="s">
        <v>22</v>
      </c>
      <c r="C9" s="54" t="s">
        <v>17</v>
      </c>
      <c r="D9" s="10"/>
      <c r="E9" s="10"/>
      <c r="F9" s="10"/>
      <c r="G9" s="10"/>
      <c r="H9" s="10"/>
      <c r="I9" s="10"/>
      <c r="J9" s="10"/>
      <c r="K9" s="10"/>
      <c r="AG9" s="50"/>
      <c r="AH9" s="50"/>
      <c r="AI9" s="50"/>
      <c r="AJ9" s="50"/>
      <c r="AK9" s="50"/>
      <c r="AL9" s="50"/>
      <c r="AM9" s="50"/>
      <c r="AN9" s="50"/>
      <c r="AO9" s="50"/>
      <c r="AP9" s="50"/>
      <c r="AQ9" s="50"/>
    </row>
    <row r="10" spans="1:45" x14ac:dyDescent="0.2">
      <c r="A10" s="10"/>
      <c r="B10" s="4" t="s">
        <v>0</v>
      </c>
      <c r="C10" s="5">
        <v>1</v>
      </c>
      <c r="D10" s="10"/>
      <c r="E10" s="10"/>
      <c r="F10" s="10"/>
      <c r="G10" s="10"/>
      <c r="H10" s="10"/>
      <c r="I10" s="10"/>
      <c r="J10" s="10"/>
      <c r="K10" s="10"/>
      <c r="AG10" s="50"/>
      <c r="AH10" s="50"/>
      <c r="AI10" s="50"/>
      <c r="AJ10" s="50"/>
      <c r="AK10" s="50"/>
      <c r="AL10" s="50"/>
      <c r="AM10" s="50"/>
      <c r="AN10" s="50"/>
      <c r="AO10" s="50"/>
      <c r="AP10" s="50"/>
      <c r="AQ10" s="50"/>
      <c r="AS10" s="51"/>
    </row>
    <row r="11" spans="1:45" x14ac:dyDescent="0.2">
      <c r="A11" s="10"/>
      <c r="B11" s="10"/>
      <c r="C11" s="10"/>
      <c r="D11" s="10"/>
      <c r="E11" s="10"/>
      <c r="F11" s="10"/>
      <c r="G11" s="10"/>
      <c r="H11" s="10"/>
      <c r="I11" s="10"/>
      <c r="J11" s="10"/>
      <c r="K11" s="10"/>
      <c r="AG11" s="50"/>
      <c r="AH11" s="50"/>
      <c r="AI11" s="50"/>
      <c r="AJ11" s="50"/>
      <c r="AK11" s="50"/>
      <c r="AL11" s="50"/>
      <c r="AM11" s="50"/>
      <c r="AN11" s="50"/>
      <c r="AO11" s="50"/>
      <c r="AP11" s="50"/>
      <c r="AQ11" s="50"/>
    </row>
    <row r="12" spans="1:45" ht="24" x14ac:dyDescent="0.2">
      <c r="A12" s="10"/>
      <c r="B12" s="53" t="s">
        <v>27</v>
      </c>
      <c r="C12" s="54" t="s">
        <v>17</v>
      </c>
      <c r="D12" s="10"/>
      <c r="E12" s="10"/>
      <c r="F12" s="10"/>
      <c r="G12" s="10"/>
      <c r="H12" s="10"/>
      <c r="I12" s="10"/>
      <c r="J12" s="10"/>
      <c r="K12" s="10"/>
      <c r="AG12" s="50"/>
      <c r="AH12" s="50"/>
      <c r="AI12" s="50"/>
      <c r="AJ12" s="50"/>
      <c r="AK12" s="50"/>
      <c r="AL12" s="50"/>
      <c r="AM12" s="50"/>
      <c r="AN12" s="50"/>
      <c r="AO12" s="50"/>
      <c r="AP12" s="50"/>
      <c r="AQ12" s="50"/>
    </row>
    <row r="13" spans="1:45" x14ac:dyDescent="0.2">
      <c r="A13" s="10"/>
      <c r="B13" s="4" t="s">
        <v>23</v>
      </c>
      <c r="C13" s="48">
        <v>3.0599999999999999E-2</v>
      </c>
      <c r="D13" s="10"/>
      <c r="E13" s="10"/>
      <c r="F13" s="10"/>
      <c r="G13" s="10"/>
      <c r="H13" s="10"/>
      <c r="I13" s="10"/>
      <c r="J13" s="10"/>
      <c r="K13" s="10"/>
      <c r="AG13" s="50"/>
      <c r="AH13" s="50"/>
      <c r="AI13" s="50"/>
      <c r="AJ13" s="50"/>
      <c r="AK13" s="50"/>
      <c r="AL13" s="50"/>
      <c r="AM13" s="50"/>
      <c r="AN13" s="50"/>
      <c r="AO13" s="50"/>
      <c r="AP13" s="50"/>
      <c r="AQ13" s="50"/>
    </row>
    <row r="14" spans="1:45" x14ac:dyDescent="0.2">
      <c r="A14" s="10"/>
      <c r="B14" s="10"/>
      <c r="C14" s="10"/>
      <c r="D14" s="10"/>
      <c r="E14" s="10"/>
      <c r="F14" s="10"/>
      <c r="G14" s="10"/>
      <c r="H14" s="10"/>
      <c r="I14" s="10"/>
      <c r="J14" s="10"/>
      <c r="K14" s="10"/>
      <c r="AG14" s="50"/>
      <c r="AH14" s="50"/>
      <c r="AI14" s="50"/>
      <c r="AJ14" s="50"/>
      <c r="AK14" s="50"/>
      <c r="AL14" s="50"/>
      <c r="AM14" s="50"/>
      <c r="AN14" s="50"/>
      <c r="AO14" s="50"/>
      <c r="AP14" s="50"/>
      <c r="AQ14" s="50"/>
    </row>
    <row r="15" spans="1:45" ht="29.25" customHeight="1" x14ac:dyDescent="0.2">
      <c r="A15" s="10"/>
      <c r="B15" s="85" t="s">
        <v>28</v>
      </c>
      <c r="C15" s="85"/>
      <c r="D15" s="10"/>
      <c r="E15" s="10"/>
      <c r="F15" s="10"/>
      <c r="G15" s="10"/>
      <c r="H15" s="10"/>
      <c r="I15" s="10"/>
      <c r="J15" s="10"/>
      <c r="K15" s="10"/>
      <c r="AG15" s="56"/>
      <c r="AH15" s="55"/>
      <c r="AI15" s="56"/>
      <c r="AJ15" s="56"/>
      <c r="AK15" s="56"/>
      <c r="AL15" s="56"/>
      <c r="AM15" s="56"/>
      <c r="AN15" s="56"/>
      <c r="AO15" s="56"/>
      <c r="AP15" s="56"/>
      <c r="AQ15" s="56"/>
    </row>
    <row r="16" spans="1:45" x14ac:dyDescent="0.2">
      <c r="A16" s="10"/>
      <c r="B16" s="64"/>
      <c r="C16" s="65"/>
      <c r="D16" s="10"/>
      <c r="E16" s="10"/>
      <c r="F16" s="10"/>
      <c r="G16" s="10"/>
      <c r="H16" s="10"/>
      <c r="I16" s="10"/>
      <c r="J16" s="10"/>
      <c r="K16" s="10"/>
      <c r="AG16" s="56"/>
      <c r="AH16" s="56"/>
      <c r="AI16" s="56"/>
      <c r="AJ16" s="56"/>
      <c r="AK16" s="56"/>
      <c r="AL16" s="56"/>
      <c r="AM16" s="56"/>
      <c r="AN16" s="56"/>
      <c r="AO16" s="56"/>
      <c r="AP16" s="56"/>
      <c r="AQ16" s="56"/>
      <c r="AR16" s="51"/>
      <c r="AS16" s="51"/>
    </row>
    <row r="17" spans="1:45" x14ac:dyDescent="0.2">
      <c r="A17" s="10"/>
      <c r="B17" s="82" t="s">
        <v>24</v>
      </c>
      <c r="C17" s="84"/>
      <c r="D17" s="84"/>
      <c r="E17" s="84"/>
      <c r="F17" s="84"/>
      <c r="G17" s="84"/>
      <c r="H17" s="84"/>
      <c r="I17" s="84"/>
      <c r="J17" s="83"/>
      <c r="K17" s="10"/>
      <c r="M17" s="86" t="s">
        <v>34</v>
      </c>
      <c r="N17" s="87"/>
      <c r="O17" s="87"/>
      <c r="P17" s="87"/>
      <c r="Q17" s="87"/>
      <c r="R17" s="87"/>
      <c r="S17" s="87"/>
      <c r="T17" s="87"/>
      <c r="U17" s="88"/>
      <c r="W17" s="86" t="s">
        <v>29</v>
      </c>
      <c r="X17" s="87"/>
      <c r="Y17" s="87"/>
      <c r="Z17" s="87"/>
      <c r="AA17" s="87"/>
      <c r="AB17" s="87"/>
      <c r="AC17" s="87"/>
      <c r="AD17" s="87"/>
      <c r="AE17" s="88"/>
      <c r="AG17" s="56"/>
      <c r="AH17" s="79" t="s">
        <v>19</v>
      </c>
      <c r="AI17" s="80"/>
      <c r="AJ17" s="80"/>
      <c r="AK17" s="80"/>
      <c r="AL17" s="80"/>
      <c r="AM17" s="80"/>
      <c r="AN17" s="80"/>
      <c r="AO17" s="80"/>
      <c r="AP17" s="81"/>
      <c r="AQ17" s="56"/>
      <c r="AR17" s="51"/>
      <c r="AS17" s="51"/>
    </row>
    <row r="18" spans="1:45" x14ac:dyDescent="0.2">
      <c r="A18" s="10"/>
      <c r="B18" s="29" t="s">
        <v>3</v>
      </c>
      <c r="C18" s="57" t="s">
        <v>4</v>
      </c>
      <c r="D18" s="58" t="s">
        <v>5</v>
      </c>
      <c r="E18" s="57" t="s">
        <v>6</v>
      </c>
      <c r="F18" s="58" t="s">
        <v>7</v>
      </c>
      <c r="G18" s="58" t="s">
        <v>8</v>
      </c>
      <c r="H18" s="58" t="s">
        <v>9</v>
      </c>
      <c r="I18" s="57" t="s">
        <v>10</v>
      </c>
      <c r="J18" s="59" t="s">
        <v>11</v>
      </c>
      <c r="K18" s="10"/>
      <c r="M18" s="11" t="s">
        <v>3</v>
      </c>
      <c r="N18" s="12" t="s">
        <v>4</v>
      </c>
      <c r="O18" s="13" t="s">
        <v>5</v>
      </c>
      <c r="P18" s="12" t="s">
        <v>6</v>
      </c>
      <c r="Q18" s="13" t="s">
        <v>7</v>
      </c>
      <c r="R18" s="13" t="s">
        <v>8</v>
      </c>
      <c r="S18" s="13" t="s">
        <v>9</v>
      </c>
      <c r="T18" s="12" t="s">
        <v>10</v>
      </c>
      <c r="U18" s="14" t="s">
        <v>11</v>
      </c>
      <c r="W18" s="11" t="s">
        <v>3</v>
      </c>
      <c r="X18" s="12" t="s">
        <v>4</v>
      </c>
      <c r="Y18" s="13" t="s">
        <v>5</v>
      </c>
      <c r="Z18" s="12" t="s">
        <v>6</v>
      </c>
      <c r="AA18" s="13" t="s">
        <v>7</v>
      </c>
      <c r="AB18" s="13" t="s">
        <v>8</v>
      </c>
      <c r="AC18" s="13" t="s">
        <v>9</v>
      </c>
      <c r="AD18" s="12" t="s">
        <v>10</v>
      </c>
      <c r="AE18" s="14" t="s">
        <v>11</v>
      </c>
      <c r="AG18" s="56"/>
      <c r="AH18" s="11" t="s">
        <v>3</v>
      </c>
      <c r="AI18" s="12" t="s">
        <v>4</v>
      </c>
      <c r="AJ18" s="13" t="s">
        <v>5</v>
      </c>
      <c r="AK18" s="12" t="s">
        <v>6</v>
      </c>
      <c r="AL18" s="13" t="s">
        <v>7</v>
      </c>
      <c r="AM18" s="13" t="s">
        <v>8</v>
      </c>
      <c r="AN18" s="13" t="s">
        <v>9</v>
      </c>
      <c r="AO18" s="12" t="s">
        <v>10</v>
      </c>
      <c r="AP18" s="14" t="s">
        <v>11</v>
      </c>
      <c r="AQ18" s="56"/>
      <c r="AR18" s="51"/>
      <c r="AS18" s="51"/>
    </row>
    <row r="19" spans="1:45" x14ac:dyDescent="0.2">
      <c r="A19" s="10"/>
      <c r="B19" s="15" t="s">
        <v>12</v>
      </c>
      <c r="C19" s="16">
        <v>6122.63</v>
      </c>
      <c r="D19" s="17">
        <v>6795.9</v>
      </c>
      <c r="E19" s="16">
        <v>7434.88</v>
      </c>
      <c r="F19" s="18">
        <v>7853.95</v>
      </c>
      <c r="G19" s="19"/>
      <c r="H19" s="19"/>
      <c r="I19" s="20">
        <v>7957.04</v>
      </c>
      <c r="J19" s="20"/>
      <c r="K19" s="10"/>
      <c r="M19" s="15" t="s">
        <v>12</v>
      </c>
      <c r="N19" s="21">
        <f>C19*$C$10</f>
        <v>6122.63</v>
      </c>
      <c r="O19" s="21">
        <f t="shared" ref="O19:U37" si="0">D19*$C$10</f>
        <v>6795.9</v>
      </c>
      <c r="P19" s="21">
        <f t="shared" si="0"/>
        <v>7434.88</v>
      </c>
      <c r="Q19" s="21">
        <f t="shared" si="0"/>
        <v>7853.95</v>
      </c>
      <c r="R19" s="21">
        <f t="shared" si="0"/>
        <v>0</v>
      </c>
      <c r="S19" s="21">
        <f t="shared" si="0"/>
        <v>0</v>
      </c>
      <c r="T19" s="21">
        <f t="shared" si="0"/>
        <v>7957.04</v>
      </c>
      <c r="U19" s="21">
        <f t="shared" si="0"/>
        <v>0</v>
      </c>
      <c r="W19" s="15" t="s">
        <v>12</v>
      </c>
      <c r="X19" s="22">
        <f t="shared" ref="X19:AE37" si="1">IF(N19&gt;$B$43,$C$44,IF(N19&gt;$B$42,$C$43,IF(N19&gt;$B$41,$C$42,IF(N19&gt;0,$C$41,0))))</f>
        <v>0.17599999999999999</v>
      </c>
      <c r="Y19" s="22">
        <f t="shared" si="1"/>
        <v>1187.75</v>
      </c>
      <c r="Z19" s="22">
        <f t="shared" si="1"/>
        <v>1187.75</v>
      </c>
      <c r="AA19" s="22">
        <f t="shared" si="1"/>
        <v>1187.75</v>
      </c>
      <c r="AB19" s="22">
        <f t="shared" si="1"/>
        <v>0</v>
      </c>
      <c r="AC19" s="22">
        <f t="shared" si="1"/>
        <v>0</v>
      </c>
      <c r="AD19" s="22">
        <f t="shared" si="1"/>
        <v>1187.75</v>
      </c>
      <c r="AE19" s="22">
        <f t="shared" si="1"/>
        <v>0</v>
      </c>
      <c r="AG19" s="56"/>
      <c r="AH19" s="15" t="s">
        <v>12</v>
      </c>
      <c r="AI19" s="21">
        <f>IF(X19&lt;1, (12*C19+C19*C48)* (1+$C$13+X19)*$C$10/12, (( 12*C19+C19*C48)* (1+$C$13)+12*X19)*$C$10/12)</f>
        <v>7587.8299422464506</v>
      </c>
      <c r="AJ19" s="21">
        <f>IF(Y19&lt;1, (12*D19+D19*D48)* (1+$C$13+Y19)*$C$10/12, (( 12*D19+D19*D48)* (1+$C$13)+12*Y19)*$C$10/12)</f>
        <v>8381.4673634884984</v>
      </c>
      <c r="AK19" s="21">
        <f t="shared" ref="AK19:AP34" si="2">IF(Z19&lt;1, (12*E19+E19*E48)* (1+$C$13+Z19)*$C$10/12, (( 12*E19+E19*E48)* (1+$C$13)+12*Z19)*$C$10/12)</f>
        <v>9057.8518778165326</v>
      </c>
      <c r="AL19" s="21">
        <f t="shared" si="2"/>
        <v>9501.4533339175814</v>
      </c>
      <c r="AM19" s="21">
        <f t="shared" si="2"/>
        <v>0</v>
      </c>
      <c r="AN19" s="21">
        <f t="shared" si="2"/>
        <v>0</v>
      </c>
      <c r="AO19" s="21">
        <f t="shared" si="2"/>
        <v>9610.5780007022659</v>
      </c>
      <c r="AP19" s="21">
        <f t="shared" si="2"/>
        <v>0</v>
      </c>
      <c r="AQ19" s="56"/>
      <c r="AR19" s="51"/>
      <c r="AS19" s="51"/>
    </row>
    <row r="20" spans="1:45" x14ac:dyDescent="0.2">
      <c r="A20" s="10"/>
      <c r="B20" s="15">
        <v>15</v>
      </c>
      <c r="C20" s="16">
        <v>5017.3100000000004</v>
      </c>
      <c r="D20" s="17">
        <v>5394.35</v>
      </c>
      <c r="E20" s="16">
        <v>5593.59</v>
      </c>
      <c r="F20" s="16">
        <v>6301.27</v>
      </c>
      <c r="G20" s="20"/>
      <c r="H20" s="20"/>
      <c r="I20" s="20">
        <v>6837.15</v>
      </c>
      <c r="J20" s="20">
        <v>7042.26</v>
      </c>
      <c r="K20" s="10"/>
      <c r="M20" s="15">
        <v>15</v>
      </c>
      <c r="N20" s="23">
        <f t="shared" ref="N20:N37" si="3">C20*$C$10</f>
        <v>5017.3100000000004</v>
      </c>
      <c r="O20" s="23">
        <f t="shared" si="0"/>
        <v>5394.35</v>
      </c>
      <c r="P20" s="23">
        <f t="shared" si="0"/>
        <v>5593.59</v>
      </c>
      <c r="Q20" s="23">
        <f t="shared" si="0"/>
        <v>6301.27</v>
      </c>
      <c r="R20" s="23">
        <f t="shared" si="0"/>
        <v>0</v>
      </c>
      <c r="S20" s="23">
        <f t="shared" si="0"/>
        <v>0</v>
      </c>
      <c r="T20" s="23">
        <f t="shared" si="0"/>
        <v>6837.15</v>
      </c>
      <c r="U20" s="23">
        <f t="shared" si="0"/>
        <v>7042.26</v>
      </c>
      <c r="W20" s="15">
        <v>15</v>
      </c>
      <c r="X20" s="22">
        <f t="shared" si="1"/>
        <v>0.17599999999999999</v>
      </c>
      <c r="Y20" s="22">
        <f t="shared" si="1"/>
        <v>0.17599999999999999</v>
      </c>
      <c r="Z20" s="22">
        <f t="shared" si="1"/>
        <v>0.17599999999999999</v>
      </c>
      <c r="AA20" s="22">
        <f t="shared" si="1"/>
        <v>0.17599999999999999</v>
      </c>
      <c r="AB20" s="22">
        <f t="shared" si="1"/>
        <v>0</v>
      </c>
      <c r="AC20" s="22">
        <f t="shared" si="1"/>
        <v>0</v>
      </c>
      <c r="AD20" s="22">
        <f t="shared" si="1"/>
        <v>1187.75</v>
      </c>
      <c r="AE20" s="22">
        <f t="shared" si="1"/>
        <v>1187.75</v>
      </c>
      <c r="AG20" s="56"/>
      <c r="AH20" s="15">
        <v>15</v>
      </c>
      <c r="AI20" s="21">
        <f t="shared" ref="AI20:AI37" si="4">IF(X20&lt;1, (12*C20+C20*C49)* (1+$C$13+X20)*$C$10/12, (( 12*C20+C20*C49)* (1+$C$13)+12*X20)*$C$10/12)</f>
        <v>6217.9970123186495</v>
      </c>
      <c r="AJ20" s="21">
        <f t="shared" ref="AJ20:AP37" si="5">IF(Y20&lt;1, (12*D20+D20*D49)* (1+$C$13+Y20)*$C$10/12, (( 12*D20+D20*D49)* (1+$C$13)+12*Y20)*$C$10/12)</f>
        <v>6685.2660456302501</v>
      </c>
      <c r="AK20" s="21">
        <f t="shared" si="2"/>
        <v>6932.1859538548488</v>
      </c>
      <c r="AL20" s="21">
        <f t="shared" si="2"/>
        <v>7809.2200868220489</v>
      </c>
      <c r="AM20" s="21">
        <f t="shared" si="2"/>
        <v>0</v>
      </c>
      <c r="AN20" s="21">
        <f t="shared" si="2"/>
        <v>0</v>
      </c>
      <c r="AO20" s="21">
        <f t="shared" si="2"/>
        <v>8425.1320497322486</v>
      </c>
      <c r="AP20" s="21">
        <f t="shared" si="2"/>
        <v>8642.2487478038984</v>
      </c>
      <c r="AQ20" s="56"/>
      <c r="AR20" s="51"/>
      <c r="AS20" s="51"/>
    </row>
    <row r="21" spans="1:45" x14ac:dyDescent="0.2">
      <c r="A21" s="10"/>
      <c r="B21" s="15">
        <v>14</v>
      </c>
      <c r="C21" s="16">
        <v>4542.6400000000003</v>
      </c>
      <c r="D21" s="17">
        <v>4885.93</v>
      </c>
      <c r="E21" s="16">
        <v>5167.63</v>
      </c>
      <c r="F21" s="16">
        <v>5593.59</v>
      </c>
      <c r="G21" s="20"/>
      <c r="H21" s="20"/>
      <c r="I21" s="20">
        <v>6246.27</v>
      </c>
      <c r="J21" s="20">
        <v>6433.67</v>
      </c>
      <c r="K21" s="10"/>
      <c r="M21" s="15">
        <v>14</v>
      </c>
      <c r="N21" s="23">
        <f t="shared" si="3"/>
        <v>4542.6400000000003</v>
      </c>
      <c r="O21" s="23">
        <f t="shared" si="0"/>
        <v>4885.93</v>
      </c>
      <c r="P21" s="23">
        <f t="shared" si="0"/>
        <v>5167.63</v>
      </c>
      <c r="Q21" s="23">
        <f t="shared" si="0"/>
        <v>5593.59</v>
      </c>
      <c r="R21" s="23">
        <f t="shared" si="0"/>
        <v>0</v>
      </c>
      <c r="S21" s="23">
        <f t="shared" si="0"/>
        <v>0</v>
      </c>
      <c r="T21" s="23">
        <f t="shared" si="0"/>
        <v>6246.27</v>
      </c>
      <c r="U21" s="23">
        <f t="shared" si="0"/>
        <v>6433.67</v>
      </c>
      <c r="W21" s="15">
        <v>14</v>
      </c>
      <c r="X21" s="22">
        <f t="shared" si="1"/>
        <v>0.20100000000000001</v>
      </c>
      <c r="Y21" s="22">
        <f t="shared" si="1"/>
        <v>0.17599999999999999</v>
      </c>
      <c r="Z21" s="22">
        <f t="shared" si="1"/>
        <v>0.17599999999999999</v>
      </c>
      <c r="AA21" s="22">
        <f t="shared" si="1"/>
        <v>0.17599999999999999</v>
      </c>
      <c r="AB21" s="22">
        <f t="shared" si="1"/>
        <v>0</v>
      </c>
      <c r="AC21" s="22">
        <f t="shared" si="1"/>
        <v>0</v>
      </c>
      <c r="AD21" s="22">
        <f t="shared" si="1"/>
        <v>0.17599999999999999</v>
      </c>
      <c r="AE21" s="22">
        <f t="shared" si="1"/>
        <v>0.17599999999999999</v>
      </c>
      <c r="AG21" s="56"/>
      <c r="AH21" s="15">
        <v>14</v>
      </c>
      <c r="AI21" s="21">
        <f t="shared" si="4"/>
        <v>5746.3788346189349</v>
      </c>
      <c r="AJ21" s="21">
        <f t="shared" si="5"/>
        <v>6055.1766070659496</v>
      </c>
      <c r="AK21" s="21">
        <f t="shared" si="2"/>
        <v>6404.2899284214482</v>
      </c>
      <c r="AL21" s="21">
        <f t="shared" si="2"/>
        <v>6932.1859538548488</v>
      </c>
      <c r="AM21" s="21">
        <f t="shared" si="2"/>
        <v>0</v>
      </c>
      <c r="AN21" s="21">
        <f t="shared" si="2"/>
        <v>0</v>
      </c>
      <c r="AO21" s="21">
        <f t="shared" si="2"/>
        <v>7741.0580964970495</v>
      </c>
      <c r="AP21" s="21">
        <f t="shared" si="2"/>
        <v>7973.3045871680488</v>
      </c>
      <c r="AQ21" s="56"/>
      <c r="AR21" s="51"/>
      <c r="AS21" s="51"/>
    </row>
    <row r="22" spans="1:45" x14ac:dyDescent="0.2">
      <c r="A22" s="10"/>
      <c r="B22" s="15" t="s">
        <v>13</v>
      </c>
      <c r="C22" s="16"/>
      <c r="D22" s="17">
        <v>4508.07</v>
      </c>
      <c r="E22" s="16">
        <v>4748.54</v>
      </c>
      <c r="F22" s="16"/>
      <c r="G22" s="20">
        <v>5167.63</v>
      </c>
      <c r="H22" s="20">
        <v>5593.59</v>
      </c>
      <c r="I22" s="20">
        <v>6246.27</v>
      </c>
      <c r="J22" s="20">
        <v>6433.67</v>
      </c>
      <c r="K22" s="10"/>
      <c r="M22" s="15" t="s">
        <v>13</v>
      </c>
      <c r="N22" s="23">
        <f t="shared" si="3"/>
        <v>0</v>
      </c>
      <c r="O22" s="23">
        <f t="shared" si="0"/>
        <v>4508.07</v>
      </c>
      <c r="P22" s="23">
        <f t="shared" si="0"/>
        <v>4748.54</v>
      </c>
      <c r="Q22" s="23">
        <f t="shared" si="0"/>
        <v>0</v>
      </c>
      <c r="R22" s="23">
        <f t="shared" si="0"/>
        <v>5167.63</v>
      </c>
      <c r="S22" s="23">
        <f t="shared" si="0"/>
        <v>5593.59</v>
      </c>
      <c r="T22" s="23">
        <f t="shared" si="0"/>
        <v>6246.27</v>
      </c>
      <c r="U22" s="23">
        <f t="shared" si="0"/>
        <v>6433.67</v>
      </c>
      <c r="W22" s="15" t="s">
        <v>13</v>
      </c>
      <c r="X22" s="22">
        <f t="shared" si="1"/>
        <v>0</v>
      </c>
      <c r="Y22" s="22">
        <f t="shared" si="1"/>
        <v>0.20100000000000001</v>
      </c>
      <c r="Z22" s="22">
        <f t="shared" si="1"/>
        <v>0.20100000000000001</v>
      </c>
      <c r="AA22" s="22">
        <f t="shared" si="1"/>
        <v>0</v>
      </c>
      <c r="AB22" s="22">
        <f t="shared" si="1"/>
        <v>0.17599999999999999</v>
      </c>
      <c r="AC22" s="22">
        <f t="shared" si="1"/>
        <v>0.17599999999999999</v>
      </c>
      <c r="AD22" s="22">
        <f t="shared" si="1"/>
        <v>0.17599999999999999</v>
      </c>
      <c r="AE22" s="22">
        <f t="shared" si="1"/>
        <v>0.17599999999999999</v>
      </c>
      <c r="AG22" s="56"/>
      <c r="AH22" s="15" t="s">
        <v>13</v>
      </c>
      <c r="AI22" s="21">
        <f t="shared" si="4"/>
        <v>0</v>
      </c>
      <c r="AJ22" s="21">
        <f t="shared" si="5"/>
        <v>5767.1455952397</v>
      </c>
      <c r="AK22" s="21">
        <f t="shared" si="2"/>
        <v>6074.7773536833993</v>
      </c>
      <c r="AL22" s="21">
        <f t="shared" si="2"/>
        <v>0</v>
      </c>
      <c r="AM22" s="21">
        <f t="shared" si="2"/>
        <v>6404.2899284214482</v>
      </c>
      <c r="AN22" s="21">
        <f t="shared" si="2"/>
        <v>6932.1859538548488</v>
      </c>
      <c r="AO22" s="21">
        <f t="shared" si="2"/>
        <v>7741.0580964970495</v>
      </c>
      <c r="AP22" s="21">
        <f t="shared" si="2"/>
        <v>7973.3045871680488</v>
      </c>
      <c r="AQ22" s="56"/>
      <c r="AR22" s="51"/>
      <c r="AS22" s="51"/>
    </row>
    <row r="23" spans="1:45" s="27" customFormat="1" x14ac:dyDescent="0.2">
      <c r="A23" s="10"/>
      <c r="B23" s="24">
        <v>13</v>
      </c>
      <c r="C23" s="23">
        <v>4188.38</v>
      </c>
      <c r="D23" s="25">
        <v>4508.07</v>
      </c>
      <c r="E23" s="23">
        <v>4748.54</v>
      </c>
      <c r="F23" s="23">
        <v>5215.72</v>
      </c>
      <c r="G23" s="26"/>
      <c r="H23" s="26"/>
      <c r="I23" s="26">
        <v>5861.53</v>
      </c>
      <c r="J23" s="26">
        <v>6037.38</v>
      </c>
      <c r="K23" s="10"/>
      <c r="M23" s="24">
        <v>13</v>
      </c>
      <c r="N23" s="23">
        <f t="shared" si="3"/>
        <v>4188.38</v>
      </c>
      <c r="O23" s="23">
        <f t="shared" si="0"/>
        <v>4508.07</v>
      </c>
      <c r="P23" s="23">
        <f t="shared" si="0"/>
        <v>4748.54</v>
      </c>
      <c r="Q23" s="23">
        <f t="shared" si="0"/>
        <v>5215.72</v>
      </c>
      <c r="R23" s="23">
        <f t="shared" si="0"/>
        <v>0</v>
      </c>
      <c r="S23" s="23">
        <f t="shared" si="0"/>
        <v>0</v>
      </c>
      <c r="T23" s="23">
        <f t="shared" si="0"/>
        <v>5861.53</v>
      </c>
      <c r="U23" s="23">
        <f t="shared" si="0"/>
        <v>6037.38</v>
      </c>
      <c r="W23" s="24">
        <v>13</v>
      </c>
      <c r="X23" s="22">
        <f t="shared" si="1"/>
        <v>0.20100000000000001</v>
      </c>
      <c r="Y23" s="22">
        <f t="shared" si="1"/>
        <v>0.20100000000000001</v>
      </c>
      <c r="Z23" s="22">
        <f t="shared" si="1"/>
        <v>0.20100000000000001</v>
      </c>
      <c r="AA23" s="22">
        <f t="shared" si="1"/>
        <v>0.17599999999999999</v>
      </c>
      <c r="AB23" s="22">
        <f t="shared" si="1"/>
        <v>0</v>
      </c>
      <c r="AC23" s="22">
        <f t="shared" si="1"/>
        <v>0</v>
      </c>
      <c r="AD23" s="22">
        <f t="shared" si="1"/>
        <v>0.17599999999999999</v>
      </c>
      <c r="AE23" s="22">
        <f t="shared" si="1"/>
        <v>0.17599999999999999</v>
      </c>
      <c r="AG23" s="56"/>
      <c r="AH23" s="24">
        <v>13</v>
      </c>
      <c r="AI23" s="21">
        <f t="shared" si="4"/>
        <v>5358.1681890897999</v>
      </c>
      <c r="AJ23" s="21">
        <f t="shared" si="5"/>
        <v>5767.1455952397</v>
      </c>
      <c r="AK23" s="21">
        <f t="shared" si="2"/>
        <v>6074.7773536833993</v>
      </c>
      <c r="AL23" s="21">
        <f t="shared" si="2"/>
        <v>6536.9953201961989</v>
      </c>
      <c r="AM23" s="21">
        <f t="shared" si="2"/>
        <v>0</v>
      </c>
      <c r="AN23" s="21">
        <f t="shared" si="2"/>
        <v>0</v>
      </c>
      <c r="AO23" s="21">
        <f t="shared" si="2"/>
        <v>7346.4055162450504</v>
      </c>
      <c r="AP23" s="21">
        <f t="shared" si="2"/>
        <v>7566.8028203672984</v>
      </c>
      <c r="AQ23" s="56"/>
      <c r="AR23" s="52"/>
      <c r="AS23" s="52"/>
    </row>
    <row r="24" spans="1:45" x14ac:dyDescent="0.2">
      <c r="A24" s="10"/>
      <c r="B24" s="15">
        <v>12</v>
      </c>
      <c r="C24" s="16">
        <v>3774.86</v>
      </c>
      <c r="D24" s="17">
        <v>4040.88</v>
      </c>
      <c r="E24" s="16">
        <v>4604.26</v>
      </c>
      <c r="F24" s="16">
        <v>5098.93</v>
      </c>
      <c r="G24" s="20"/>
      <c r="H24" s="20"/>
      <c r="I24" s="20">
        <v>5737.87</v>
      </c>
      <c r="J24" s="20">
        <v>5910</v>
      </c>
      <c r="K24" s="10"/>
      <c r="M24" s="15">
        <v>12</v>
      </c>
      <c r="N24" s="23">
        <f t="shared" si="3"/>
        <v>3774.86</v>
      </c>
      <c r="O24" s="23">
        <f t="shared" si="0"/>
        <v>4040.88</v>
      </c>
      <c r="P24" s="23">
        <f t="shared" si="0"/>
        <v>4604.26</v>
      </c>
      <c r="Q24" s="23">
        <f t="shared" si="0"/>
        <v>5098.93</v>
      </c>
      <c r="R24" s="23">
        <f t="shared" si="0"/>
        <v>0</v>
      </c>
      <c r="S24" s="23">
        <f t="shared" si="0"/>
        <v>0</v>
      </c>
      <c r="T24" s="23">
        <f t="shared" si="0"/>
        <v>5737.87</v>
      </c>
      <c r="U24" s="23">
        <f t="shared" si="0"/>
        <v>5910</v>
      </c>
      <c r="W24" s="15">
        <v>12</v>
      </c>
      <c r="X24" s="22">
        <f t="shared" si="1"/>
        <v>0.20100000000000001</v>
      </c>
      <c r="Y24" s="22">
        <f t="shared" si="1"/>
        <v>0.20100000000000001</v>
      </c>
      <c r="Z24" s="22">
        <f t="shared" si="1"/>
        <v>0.20100000000000001</v>
      </c>
      <c r="AA24" s="22">
        <f t="shared" si="1"/>
        <v>0.17599999999999999</v>
      </c>
      <c r="AB24" s="22">
        <f t="shared" si="1"/>
        <v>0</v>
      </c>
      <c r="AC24" s="22">
        <f t="shared" si="1"/>
        <v>0</v>
      </c>
      <c r="AD24" s="22">
        <f t="shared" si="1"/>
        <v>0.17599999999999999</v>
      </c>
      <c r="AE24" s="22">
        <f t="shared" si="1"/>
        <v>0.17599999999999999</v>
      </c>
      <c r="AG24" s="56"/>
      <c r="AH24" s="15">
        <v>12</v>
      </c>
      <c r="AI24" s="21">
        <f t="shared" si="4"/>
        <v>4829.1546541306006</v>
      </c>
      <c r="AJ24" s="21">
        <f t="shared" si="5"/>
        <v>5169.4723668647994</v>
      </c>
      <c r="AK24" s="21">
        <f t="shared" si="2"/>
        <v>5890.2008572046007</v>
      </c>
      <c r="AL24" s="21">
        <f t="shared" si="2"/>
        <v>6390.6194251240495</v>
      </c>
      <c r="AM24" s="21">
        <f t="shared" si="2"/>
        <v>0</v>
      </c>
      <c r="AN24" s="21">
        <f t="shared" si="2"/>
        <v>0</v>
      </c>
      <c r="AO24" s="21">
        <f t="shared" si="2"/>
        <v>7191.4192744039501</v>
      </c>
      <c r="AP24" s="21">
        <f t="shared" si="2"/>
        <v>7407.1542073499986</v>
      </c>
      <c r="AQ24" s="56"/>
      <c r="AR24" s="51"/>
      <c r="AS24" s="51"/>
    </row>
    <row r="25" spans="1:45" x14ac:dyDescent="0.2">
      <c r="A25" s="10"/>
      <c r="B25" s="15">
        <v>11</v>
      </c>
      <c r="C25" s="16">
        <v>3652.64</v>
      </c>
      <c r="D25" s="17">
        <v>3898.38</v>
      </c>
      <c r="E25" s="16">
        <v>4178.29</v>
      </c>
      <c r="F25" s="16">
        <v>4604.26</v>
      </c>
      <c r="G25" s="20"/>
      <c r="H25" s="20"/>
      <c r="I25" s="20">
        <v>5222.6000000000004</v>
      </c>
      <c r="J25" s="20">
        <v>5379.28</v>
      </c>
      <c r="K25" s="10"/>
      <c r="M25" s="15">
        <v>11</v>
      </c>
      <c r="N25" s="23">
        <f t="shared" si="3"/>
        <v>3652.64</v>
      </c>
      <c r="O25" s="23">
        <f t="shared" si="0"/>
        <v>3898.38</v>
      </c>
      <c r="P25" s="23">
        <f t="shared" si="0"/>
        <v>4178.29</v>
      </c>
      <c r="Q25" s="23">
        <f t="shared" si="0"/>
        <v>4604.26</v>
      </c>
      <c r="R25" s="23">
        <f t="shared" si="0"/>
        <v>0</v>
      </c>
      <c r="S25" s="23">
        <f t="shared" si="0"/>
        <v>0</v>
      </c>
      <c r="T25" s="23">
        <f t="shared" si="0"/>
        <v>5222.6000000000004</v>
      </c>
      <c r="U25" s="23">
        <f t="shared" si="0"/>
        <v>5379.28</v>
      </c>
      <c r="W25" s="15">
        <v>11</v>
      </c>
      <c r="X25" s="22">
        <f t="shared" si="1"/>
        <v>0.20100000000000001</v>
      </c>
      <c r="Y25" s="22">
        <f t="shared" si="1"/>
        <v>0.20100000000000001</v>
      </c>
      <c r="Z25" s="22">
        <f t="shared" si="1"/>
        <v>0.20100000000000001</v>
      </c>
      <c r="AA25" s="22">
        <f t="shared" si="1"/>
        <v>0.20100000000000001</v>
      </c>
      <c r="AB25" s="22">
        <f t="shared" si="1"/>
        <v>0</v>
      </c>
      <c r="AC25" s="22">
        <f t="shared" si="1"/>
        <v>0</v>
      </c>
      <c r="AD25" s="22">
        <f t="shared" si="1"/>
        <v>0.17599999999999999</v>
      </c>
      <c r="AE25" s="22">
        <f t="shared" si="1"/>
        <v>0.17599999999999999</v>
      </c>
      <c r="AG25" s="56"/>
      <c r="AH25" s="15">
        <v>11</v>
      </c>
      <c r="AI25" s="21">
        <f t="shared" si="4"/>
        <v>4777.316650978667</v>
      </c>
      <c r="AJ25" s="21">
        <f t="shared" si="5"/>
        <v>5098.721934229</v>
      </c>
      <c r="AK25" s="21">
        <f t="shared" si="2"/>
        <v>5464.8184298528331</v>
      </c>
      <c r="AL25" s="21">
        <f t="shared" si="2"/>
        <v>6021.9479509163348</v>
      </c>
      <c r="AM25" s="21">
        <f t="shared" si="2"/>
        <v>0</v>
      </c>
      <c r="AN25" s="21">
        <f t="shared" si="2"/>
        <v>0</v>
      </c>
      <c r="AO25" s="21">
        <f t="shared" si="2"/>
        <v>6692.025121704999</v>
      </c>
      <c r="AP25" s="21">
        <f t="shared" si="2"/>
        <v>6892.7884380739997</v>
      </c>
      <c r="AQ25" s="56"/>
      <c r="AR25" s="51"/>
      <c r="AS25" s="51"/>
    </row>
    <row r="26" spans="1:45" x14ac:dyDescent="0.2">
      <c r="A26" s="10"/>
      <c r="B26" s="15">
        <v>10</v>
      </c>
      <c r="C26" s="16">
        <v>3523.62</v>
      </c>
      <c r="D26" s="17">
        <v>3764.77</v>
      </c>
      <c r="E26" s="16">
        <v>4040.88</v>
      </c>
      <c r="F26" s="16">
        <v>4322.55</v>
      </c>
      <c r="G26" s="20"/>
      <c r="H26" s="20"/>
      <c r="I26" s="20">
        <v>4858.4799999999996</v>
      </c>
      <c r="J26" s="20">
        <v>5004.24</v>
      </c>
      <c r="K26" s="10"/>
      <c r="M26" s="15">
        <v>10</v>
      </c>
      <c r="N26" s="23">
        <f t="shared" si="3"/>
        <v>3523.62</v>
      </c>
      <c r="O26" s="23">
        <f t="shared" si="0"/>
        <v>3764.77</v>
      </c>
      <c r="P26" s="23">
        <f t="shared" si="0"/>
        <v>4040.88</v>
      </c>
      <c r="Q26" s="23">
        <f t="shared" si="0"/>
        <v>4322.55</v>
      </c>
      <c r="R26" s="23">
        <f t="shared" si="0"/>
        <v>0</v>
      </c>
      <c r="S26" s="23">
        <f t="shared" si="0"/>
        <v>0</v>
      </c>
      <c r="T26" s="23">
        <f t="shared" si="0"/>
        <v>4858.4799999999996</v>
      </c>
      <c r="U26" s="23">
        <f t="shared" si="0"/>
        <v>5004.24</v>
      </c>
      <c r="W26" s="15">
        <v>10</v>
      </c>
      <c r="X26" s="22">
        <f t="shared" si="1"/>
        <v>0.20100000000000001</v>
      </c>
      <c r="Y26" s="22">
        <f t="shared" si="1"/>
        <v>0.20100000000000001</v>
      </c>
      <c r="Z26" s="22">
        <f t="shared" si="1"/>
        <v>0.20100000000000001</v>
      </c>
      <c r="AA26" s="22">
        <f t="shared" si="1"/>
        <v>0.20100000000000001</v>
      </c>
      <c r="AB26" s="22">
        <f t="shared" si="1"/>
        <v>0</v>
      </c>
      <c r="AC26" s="22">
        <f t="shared" si="1"/>
        <v>0</v>
      </c>
      <c r="AD26" s="22">
        <f t="shared" si="1"/>
        <v>0.17599999999999999</v>
      </c>
      <c r="AE26" s="22">
        <f t="shared" si="1"/>
        <v>0.17599999999999999</v>
      </c>
      <c r="AG26" s="56"/>
      <c r="AH26" s="15">
        <v>10</v>
      </c>
      <c r="AI26" s="21">
        <f t="shared" si="4"/>
        <v>4608.5703758710006</v>
      </c>
      <c r="AJ26" s="21">
        <f t="shared" si="5"/>
        <v>4923.9723619368333</v>
      </c>
      <c r="AK26" s="21">
        <f t="shared" si="2"/>
        <v>5285.0988076040003</v>
      </c>
      <c r="AL26" s="21">
        <f t="shared" si="2"/>
        <v>5653.4972211025015</v>
      </c>
      <c r="AM26" s="21">
        <f t="shared" si="2"/>
        <v>0</v>
      </c>
      <c r="AN26" s="21">
        <f t="shared" si="2"/>
        <v>0</v>
      </c>
      <c r="AO26" s="21">
        <f t="shared" si="2"/>
        <v>6225.4567099339993</v>
      </c>
      <c r="AP26" s="21">
        <f t="shared" si="2"/>
        <v>6412.2275868419993</v>
      </c>
      <c r="AQ26" s="56"/>
      <c r="AR26" s="51"/>
      <c r="AS26" s="51"/>
    </row>
    <row r="27" spans="1:45" x14ac:dyDescent="0.2">
      <c r="A27" s="10"/>
      <c r="B27" s="15" t="s">
        <v>14</v>
      </c>
      <c r="C27" s="16">
        <v>3136.59</v>
      </c>
      <c r="D27" s="17">
        <v>3369.08</v>
      </c>
      <c r="E27" s="16">
        <v>3520.54</v>
      </c>
      <c r="F27" s="16">
        <v>3939.07</v>
      </c>
      <c r="G27" s="20"/>
      <c r="H27" s="20"/>
      <c r="I27" s="20">
        <v>4295.09</v>
      </c>
      <c r="J27" s="20">
        <v>4423.96</v>
      </c>
      <c r="K27" s="10"/>
      <c r="M27" s="15" t="s">
        <v>14</v>
      </c>
      <c r="N27" s="23">
        <f t="shared" si="3"/>
        <v>3136.59</v>
      </c>
      <c r="O27" s="23">
        <f t="shared" si="0"/>
        <v>3369.08</v>
      </c>
      <c r="P27" s="23">
        <f t="shared" si="0"/>
        <v>3520.54</v>
      </c>
      <c r="Q27" s="23">
        <f t="shared" si="0"/>
        <v>3939.07</v>
      </c>
      <c r="R27" s="23">
        <f t="shared" si="0"/>
        <v>0</v>
      </c>
      <c r="S27" s="23">
        <f t="shared" si="0"/>
        <v>0</v>
      </c>
      <c r="T27" s="23">
        <f t="shared" si="0"/>
        <v>4295.09</v>
      </c>
      <c r="U27" s="23">
        <f t="shared" si="0"/>
        <v>4423.96</v>
      </c>
      <c r="W27" s="15" t="s">
        <v>14</v>
      </c>
      <c r="X27" s="22">
        <f t="shared" si="1"/>
        <v>0.20100000000000001</v>
      </c>
      <c r="Y27" s="22">
        <f t="shared" si="1"/>
        <v>0.20100000000000001</v>
      </c>
      <c r="Z27" s="22">
        <f t="shared" si="1"/>
        <v>0.20100000000000001</v>
      </c>
      <c r="AA27" s="22">
        <f t="shared" si="1"/>
        <v>0.20100000000000001</v>
      </c>
      <c r="AB27" s="22">
        <f t="shared" si="1"/>
        <v>0</v>
      </c>
      <c r="AC27" s="22">
        <f t="shared" si="1"/>
        <v>0</v>
      </c>
      <c r="AD27" s="22">
        <f t="shared" si="1"/>
        <v>0.20100000000000001</v>
      </c>
      <c r="AE27" s="22">
        <f t="shared" si="1"/>
        <v>0.20100000000000001</v>
      </c>
      <c r="AG27" s="56"/>
      <c r="AH27" s="15" t="s">
        <v>14</v>
      </c>
      <c r="AI27" s="21">
        <f t="shared" si="4"/>
        <v>4102.3707877845009</v>
      </c>
      <c r="AJ27" s="21">
        <f t="shared" si="5"/>
        <v>4406.4462915806662</v>
      </c>
      <c r="AK27" s="21">
        <f t="shared" si="2"/>
        <v>4604.5420195903325</v>
      </c>
      <c r="AL27" s="21">
        <f t="shared" si="2"/>
        <v>5151.9407060018339</v>
      </c>
      <c r="AM27" s="21">
        <f t="shared" si="2"/>
        <v>0</v>
      </c>
      <c r="AN27" s="21">
        <f t="shared" si="2"/>
        <v>0</v>
      </c>
      <c r="AO27" s="21">
        <f t="shared" si="2"/>
        <v>5617.5820706261666</v>
      </c>
      <c r="AP27" s="21">
        <f t="shared" si="2"/>
        <v>5786.1321595513336</v>
      </c>
      <c r="AQ27" s="56"/>
      <c r="AR27" s="51"/>
      <c r="AS27" s="51"/>
    </row>
    <row r="28" spans="1:45" x14ac:dyDescent="0.2">
      <c r="A28" s="10"/>
      <c r="B28" s="15" t="s">
        <v>15</v>
      </c>
      <c r="C28" s="16">
        <v>3136.59</v>
      </c>
      <c r="D28" s="17">
        <v>3369.08</v>
      </c>
      <c r="E28" s="16">
        <v>3419.58</v>
      </c>
      <c r="F28" s="16">
        <v>3520.54</v>
      </c>
      <c r="G28" s="20"/>
      <c r="H28" s="20"/>
      <c r="I28" s="20">
        <v>3939.07</v>
      </c>
      <c r="J28" s="20">
        <v>4055.96</v>
      </c>
      <c r="K28" s="10"/>
      <c r="M28" s="15" t="s">
        <v>15</v>
      </c>
      <c r="N28" s="23">
        <f t="shared" si="3"/>
        <v>3136.59</v>
      </c>
      <c r="O28" s="23">
        <f t="shared" si="0"/>
        <v>3369.08</v>
      </c>
      <c r="P28" s="23">
        <f t="shared" si="0"/>
        <v>3419.58</v>
      </c>
      <c r="Q28" s="23">
        <f t="shared" si="0"/>
        <v>3520.54</v>
      </c>
      <c r="R28" s="23">
        <f t="shared" si="0"/>
        <v>0</v>
      </c>
      <c r="S28" s="23">
        <f t="shared" si="0"/>
        <v>0</v>
      </c>
      <c r="T28" s="23">
        <f t="shared" si="0"/>
        <v>3939.07</v>
      </c>
      <c r="U28" s="23">
        <f t="shared" si="0"/>
        <v>4055.96</v>
      </c>
      <c r="W28" s="15" t="s">
        <v>15</v>
      </c>
      <c r="X28" s="22">
        <f t="shared" si="1"/>
        <v>0.20100000000000001</v>
      </c>
      <c r="Y28" s="22">
        <f t="shared" si="1"/>
        <v>0.20100000000000001</v>
      </c>
      <c r="Z28" s="22">
        <f t="shared" si="1"/>
        <v>0.20100000000000001</v>
      </c>
      <c r="AA28" s="22">
        <f t="shared" si="1"/>
        <v>0.20100000000000001</v>
      </c>
      <c r="AB28" s="22">
        <f t="shared" si="1"/>
        <v>0</v>
      </c>
      <c r="AC28" s="22">
        <f t="shared" si="1"/>
        <v>0</v>
      </c>
      <c r="AD28" s="22">
        <f t="shared" si="1"/>
        <v>0.20100000000000001</v>
      </c>
      <c r="AE28" s="22">
        <f t="shared" si="1"/>
        <v>0.20100000000000001</v>
      </c>
      <c r="AG28" s="56"/>
      <c r="AH28" s="15" t="s">
        <v>15</v>
      </c>
      <c r="AI28" s="21">
        <f t="shared" si="4"/>
        <v>4102.3707877845009</v>
      </c>
      <c r="AJ28" s="21">
        <f t="shared" si="5"/>
        <v>4406.4462915806662</v>
      </c>
      <c r="AK28" s="21">
        <f t="shared" si="2"/>
        <v>4472.4956396890002</v>
      </c>
      <c r="AL28" s="21">
        <f t="shared" si="2"/>
        <v>4604.5420195903325</v>
      </c>
      <c r="AM28" s="21">
        <f t="shared" si="2"/>
        <v>0</v>
      </c>
      <c r="AN28" s="21">
        <f t="shared" si="2"/>
        <v>0</v>
      </c>
      <c r="AO28" s="21">
        <f t="shared" si="2"/>
        <v>5151.9407060018339</v>
      </c>
      <c r="AP28" s="21">
        <f t="shared" si="2"/>
        <v>5304.8220584846667</v>
      </c>
      <c r="AQ28" s="56"/>
      <c r="AR28" s="51"/>
      <c r="AS28" s="51"/>
    </row>
    <row r="29" spans="1:45" x14ac:dyDescent="0.2">
      <c r="A29" s="10"/>
      <c r="B29" s="15">
        <v>8</v>
      </c>
      <c r="C29" s="16">
        <v>2946.46</v>
      </c>
      <c r="D29" s="17">
        <v>3173.48</v>
      </c>
      <c r="E29" s="16">
        <v>3299.66</v>
      </c>
      <c r="F29" s="16">
        <v>3419.58</v>
      </c>
      <c r="G29" s="20"/>
      <c r="H29" s="20"/>
      <c r="I29" s="20">
        <v>3552.1</v>
      </c>
      <c r="J29" s="20">
        <v>3634.13</v>
      </c>
      <c r="K29" s="10"/>
      <c r="M29" s="15">
        <v>8</v>
      </c>
      <c r="N29" s="23">
        <f t="shared" si="3"/>
        <v>2946.46</v>
      </c>
      <c r="O29" s="23">
        <f t="shared" si="0"/>
        <v>3173.48</v>
      </c>
      <c r="P29" s="23">
        <f t="shared" si="0"/>
        <v>3299.66</v>
      </c>
      <c r="Q29" s="23">
        <f t="shared" si="0"/>
        <v>3419.58</v>
      </c>
      <c r="R29" s="23">
        <f t="shared" si="0"/>
        <v>0</v>
      </c>
      <c r="S29" s="23">
        <f t="shared" si="0"/>
        <v>0</v>
      </c>
      <c r="T29" s="23">
        <f t="shared" si="0"/>
        <v>3552.1</v>
      </c>
      <c r="U29" s="23">
        <f t="shared" si="0"/>
        <v>3634.13</v>
      </c>
      <c r="W29" s="15">
        <v>8</v>
      </c>
      <c r="X29" s="22">
        <f t="shared" si="1"/>
        <v>0.20100000000000001</v>
      </c>
      <c r="Y29" s="22">
        <f t="shared" si="1"/>
        <v>0.20100000000000001</v>
      </c>
      <c r="Z29" s="22">
        <f t="shared" si="1"/>
        <v>0.20100000000000001</v>
      </c>
      <c r="AA29" s="22">
        <f t="shared" si="1"/>
        <v>0.20100000000000001</v>
      </c>
      <c r="AB29" s="22">
        <f t="shared" si="1"/>
        <v>0</v>
      </c>
      <c r="AC29" s="22">
        <f t="shared" si="1"/>
        <v>0</v>
      </c>
      <c r="AD29" s="22">
        <f t="shared" si="1"/>
        <v>0.20100000000000001</v>
      </c>
      <c r="AE29" s="22">
        <f t="shared" si="1"/>
        <v>0.20100000000000001</v>
      </c>
      <c r="AG29" s="56"/>
      <c r="AH29" s="15">
        <v>8</v>
      </c>
      <c r="AI29" s="21">
        <f t="shared" si="4"/>
        <v>3895.3999129892004</v>
      </c>
      <c r="AJ29" s="21">
        <f t="shared" si="5"/>
        <v>4195.5342057496009</v>
      </c>
      <c r="AK29" s="21">
        <f t="shared" si="2"/>
        <v>4362.3518652532002</v>
      </c>
      <c r="AL29" s="21">
        <f t="shared" si="2"/>
        <v>4520.8934227715999</v>
      </c>
      <c r="AM29" s="21">
        <f t="shared" si="2"/>
        <v>0</v>
      </c>
      <c r="AN29" s="21">
        <f t="shared" si="2"/>
        <v>0</v>
      </c>
      <c r="AO29" s="21">
        <f t="shared" si="2"/>
        <v>4696.0929491420002</v>
      </c>
      <c r="AP29" s="21">
        <f t="shared" si="2"/>
        <v>4804.5416146125999</v>
      </c>
      <c r="AQ29" s="56"/>
      <c r="AR29" s="51"/>
      <c r="AS29" s="51"/>
    </row>
    <row r="30" spans="1:45" x14ac:dyDescent="0.2">
      <c r="A30" s="10"/>
      <c r="B30" s="15">
        <v>7</v>
      </c>
      <c r="C30" s="16">
        <v>2772.35</v>
      </c>
      <c r="D30" s="17">
        <v>2994.05</v>
      </c>
      <c r="E30" s="16">
        <v>3160.84</v>
      </c>
      <c r="F30" s="16">
        <v>3287.05</v>
      </c>
      <c r="G30" s="20"/>
      <c r="H30" s="20"/>
      <c r="I30" s="20">
        <v>3388.03</v>
      </c>
      <c r="J30" s="20">
        <v>3476.36</v>
      </c>
      <c r="K30" s="10"/>
      <c r="M30" s="15">
        <v>7</v>
      </c>
      <c r="N30" s="23">
        <f t="shared" si="3"/>
        <v>2772.35</v>
      </c>
      <c r="O30" s="23">
        <f t="shared" si="0"/>
        <v>2994.05</v>
      </c>
      <c r="P30" s="23">
        <f t="shared" si="0"/>
        <v>3160.84</v>
      </c>
      <c r="Q30" s="23">
        <f t="shared" si="0"/>
        <v>3287.05</v>
      </c>
      <c r="R30" s="23">
        <f t="shared" si="0"/>
        <v>0</v>
      </c>
      <c r="S30" s="23">
        <f t="shared" si="0"/>
        <v>0</v>
      </c>
      <c r="T30" s="23">
        <f t="shared" si="0"/>
        <v>3388.03</v>
      </c>
      <c r="U30" s="23">
        <f t="shared" si="0"/>
        <v>3476.36</v>
      </c>
      <c r="W30" s="15">
        <v>7</v>
      </c>
      <c r="X30" s="22">
        <f t="shared" si="1"/>
        <v>0.20100000000000001</v>
      </c>
      <c r="Y30" s="22">
        <f t="shared" si="1"/>
        <v>0.20100000000000001</v>
      </c>
      <c r="Z30" s="22">
        <f t="shared" si="1"/>
        <v>0.20100000000000001</v>
      </c>
      <c r="AA30" s="22">
        <f t="shared" si="1"/>
        <v>0.20100000000000001</v>
      </c>
      <c r="AB30" s="22">
        <f t="shared" si="1"/>
        <v>0</v>
      </c>
      <c r="AC30" s="22">
        <f t="shared" si="1"/>
        <v>0</v>
      </c>
      <c r="AD30" s="22">
        <f t="shared" si="1"/>
        <v>0.20100000000000001</v>
      </c>
      <c r="AE30" s="22">
        <f t="shared" si="1"/>
        <v>0.20100000000000001</v>
      </c>
      <c r="AG30" s="56"/>
      <c r="AH30" s="15">
        <v>7</v>
      </c>
      <c r="AI30" s="21">
        <f t="shared" si="4"/>
        <v>3665.215868797</v>
      </c>
      <c r="AJ30" s="21">
        <f t="shared" si="5"/>
        <v>3958.3167969310011</v>
      </c>
      <c r="AK30" s="21">
        <f t="shared" si="2"/>
        <v>4178.8233544568002</v>
      </c>
      <c r="AL30" s="21">
        <f t="shared" si="2"/>
        <v>4345.6806757910008</v>
      </c>
      <c r="AM30" s="21">
        <f t="shared" si="2"/>
        <v>0</v>
      </c>
      <c r="AN30" s="21">
        <f t="shared" si="2"/>
        <v>0</v>
      </c>
      <c r="AO30" s="21">
        <f t="shared" si="2"/>
        <v>4479.1823975906</v>
      </c>
      <c r="AP30" s="21">
        <f t="shared" si="2"/>
        <v>4595.9600474871995</v>
      </c>
      <c r="AQ30" s="56"/>
      <c r="AR30" s="51"/>
      <c r="AS30" s="51"/>
    </row>
    <row r="31" spans="1:45" x14ac:dyDescent="0.2">
      <c r="A31" s="10"/>
      <c r="B31" s="15">
        <v>6</v>
      </c>
      <c r="C31" s="16">
        <v>2725.66</v>
      </c>
      <c r="D31" s="17">
        <v>2945.1</v>
      </c>
      <c r="E31" s="16">
        <v>3067.49</v>
      </c>
      <c r="F31" s="16">
        <v>3192.41</v>
      </c>
      <c r="G31" s="20"/>
      <c r="H31" s="20"/>
      <c r="I31" s="20">
        <v>3274.43</v>
      </c>
      <c r="J31" s="20">
        <v>3362.77</v>
      </c>
      <c r="K31" s="10"/>
      <c r="M31" s="15">
        <v>6</v>
      </c>
      <c r="N31" s="23">
        <f t="shared" si="3"/>
        <v>2725.66</v>
      </c>
      <c r="O31" s="23">
        <f t="shared" si="0"/>
        <v>2945.1</v>
      </c>
      <c r="P31" s="23">
        <f t="shared" si="0"/>
        <v>3067.49</v>
      </c>
      <c r="Q31" s="23">
        <f t="shared" si="0"/>
        <v>3192.41</v>
      </c>
      <c r="R31" s="23">
        <f t="shared" si="0"/>
        <v>0</v>
      </c>
      <c r="S31" s="23">
        <f t="shared" si="0"/>
        <v>0</v>
      </c>
      <c r="T31" s="23">
        <f t="shared" si="0"/>
        <v>3274.43</v>
      </c>
      <c r="U31" s="23">
        <f t="shared" si="0"/>
        <v>3362.77</v>
      </c>
      <c r="W31" s="15">
        <v>6</v>
      </c>
      <c r="X31" s="22">
        <f t="shared" si="1"/>
        <v>0.20100000000000001</v>
      </c>
      <c r="Y31" s="22">
        <f t="shared" si="1"/>
        <v>0.20100000000000001</v>
      </c>
      <c r="Z31" s="22">
        <f t="shared" si="1"/>
        <v>0.20100000000000001</v>
      </c>
      <c r="AA31" s="22">
        <f t="shared" si="1"/>
        <v>0.20100000000000001</v>
      </c>
      <c r="AB31" s="22">
        <f t="shared" si="1"/>
        <v>0</v>
      </c>
      <c r="AC31" s="22">
        <f t="shared" si="1"/>
        <v>0</v>
      </c>
      <c r="AD31" s="22">
        <f t="shared" si="1"/>
        <v>0.20100000000000001</v>
      </c>
      <c r="AE31" s="22">
        <f t="shared" si="1"/>
        <v>0.20100000000000001</v>
      </c>
      <c r="AG31" s="56"/>
      <c r="AH31" s="15">
        <v>6</v>
      </c>
      <c r="AI31" s="21">
        <f t="shared" si="4"/>
        <v>3603.4888397731997</v>
      </c>
      <c r="AJ31" s="21">
        <f t="shared" si="5"/>
        <v>3893.6019100019998</v>
      </c>
      <c r="AK31" s="21">
        <f t="shared" si="2"/>
        <v>4055.4089582397996</v>
      </c>
      <c r="AL31" s="21">
        <f t="shared" si="2"/>
        <v>4220.5608208581998</v>
      </c>
      <c r="AM31" s="21">
        <f t="shared" si="2"/>
        <v>0</v>
      </c>
      <c r="AN31" s="21">
        <f t="shared" si="2"/>
        <v>0</v>
      </c>
      <c r="AO31" s="21">
        <f t="shared" si="2"/>
        <v>4328.9962657185997</v>
      </c>
      <c r="AP31" s="21">
        <f t="shared" si="2"/>
        <v>4445.7871362254</v>
      </c>
      <c r="AQ31" s="56"/>
      <c r="AR31" s="51"/>
      <c r="AS31" s="51"/>
    </row>
    <row r="32" spans="1:45" x14ac:dyDescent="0.2">
      <c r="A32" s="10"/>
      <c r="B32" s="15">
        <v>5</v>
      </c>
      <c r="C32" s="16">
        <v>2618.9299999999998</v>
      </c>
      <c r="D32" s="17">
        <v>2834.95</v>
      </c>
      <c r="E32" s="16">
        <v>2957.34</v>
      </c>
      <c r="F32" s="16">
        <v>3073.61</v>
      </c>
      <c r="G32" s="20"/>
      <c r="H32" s="20"/>
      <c r="I32" s="20">
        <v>3167.15</v>
      </c>
      <c r="J32" s="20">
        <v>3230.26</v>
      </c>
      <c r="K32" s="10"/>
      <c r="M32" s="15">
        <v>5</v>
      </c>
      <c r="N32" s="23">
        <f t="shared" si="3"/>
        <v>2618.9299999999998</v>
      </c>
      <c r="O32" s="23">
        <f t="shared" si="0"/>
        <v>2834.95</v>
      </c>
      <c r="P32" s="23">
        <f t="shared" si="0"/>
        <v>2957.34</v>
      </c>
      <c r="Q32" s="23">
        <f t="shared" si="0"/>
        <v>3073.61</v>
      </c>
      <c r="R32" s="23">
        <f t="shared" si="0"/>
        <v>0</v>
      </c>
      <c r="S32" s="23">
        <f t="shared" si="0"/>
        <v>0</v>
      </c>
      <c r="T32" s="23">
        <f t="shared" si="0"/>
        <v>3167.15</v>
      </c>
      <c r="U32" s="23">
        <f t="shared" si="0"/>
        <v>3230.26</v>
      </c>
      <c r="W32" s="15">
        <v>5</v>
      </c>
      <c r="X32" s="22">
        <f t="shared" si="1"/>
        <v>0.20100000000000001</v>
      </c>
      <c r="Y32" s="22">
        <f t="shared" si="1"/>
        <v>0.20100000000000001</v>
      </c>
      <c r="Z32" s="22">
        <f t="shared" si="1"/>
        <v>0.20100000000000001</v>
      </c>
      <c r="AA32" s="22">
        <f t="shared" si="1"/>
        <v>0.20100000000000001</v>
      </c>
      <c r="AB32" s="22">
        <f t="shared" si="1"/>
        <v>0</v>
      </c>
      <c r="AC32" s="22">
        <f t="shared" si="1"/>
        <v>0</v>
      </c>
      <c r="AD32" s="22">
        <f t="shared" si="1"/>
        <v>0.20100000000000001</v>
      </c>
      <c r="AE32" s="22">
        <f t="shared" si="1"/>
        <v>0.20100000000000001</v>
      </c>
      <c r="AG32" s="56"/>
      <c r="AH32" s="15">
        <v>5</v>
      </c>
      <c r="AI32" s="21">
        <f t="shared" si="4"/>
        <v>3462.3852671086001</v>
      </c>
      <c r="AJ32" s="21">
        <f t="shared" si="5"/>
        <v>3747.9768886489987</v>
      </c>
      <c r="AK32" s="21">
        <f t="shared" si="2"/>
        <v>3909.7839368868008</v>
      </c>
      <c r="AL32" s="21">
        <f t="shared" si="2"/>
        <v>4063.4999716822003</v>
      </c>
      <c r="AM32" s="21">
        <f t="shared" si="2"/>
        <v>0</v>
      </c>
      <c r="AN32" s="21">
        <f t="shared" si="2"/>
        <v>0</v>
      </c>
      <c r="AO32" s="21">
        <f t="shared" si="2"/>
        <v>4187.1655594930007</v>
      </c>
      <c r="AP32" s="21">
        <f t="shared" si="2"/>
        <v>4270.6008304652005</v>
      </c>
      <c r="AQ32" s="56"/>
      <c r="AR32" s="51"/>
      <c r="AS32" s="51"/>
    </row>
    <row r="33" spans="1:45" x14ac:dyDescent="0.2">
      <c r="A33" s="10"/>
      <c r="B33" s="15">
        <v>4</v>
      </c>
      <c r="C33" s="28">
        <v>2500.6999999999998</v>
      </c>
      <c r="D33" s="17">
        <v>2718.69</v>
      </c>
      <c r="E33" s="16">
        <v>2871.67</v>
      </c>
      <c r="F33" s="16">
        <v>2957.34</v>
      </c>
      <c r="G33" s="20"/>
      <c r="H33" s="20"/>
      <c r="I33" s="20">
        <v>3043.02</v>
      </c>
      <c r="J33" s="20">
        <v>3098.08</v>
      </c>
      <c r="K33" s="10"/>
      <c r="M33" s="15">
        <v>4</v>
      </c>
      <c r="N33" s="23">
        <f t="shared" si="3"/>
        <v>2500.6999999999998</v>
      </c>
      <c r="O33" s="23">
        <f t="shared" si="0"/>
        <v>2718.69</v>
      </c>
      <c r="P33" s="23">
        <f t="shared" si="0"/>
        <v>2871.67</v>
      </c>
      <c r="Q33" s="23">
        <f t="shared" si="0"/>
        <v>2957.34</v>
      </c>
      <c r="R33" s="23">
        <f t="shared" si="0"/>
        <v>0</v>
      </c>
      <c r="S33" s="23">
        <f t="shared" si="0"/>
        <v>0</v>
      </c>
      <c r="T33" s="23">
        <f t="shared" si="0"/>
        <v>3043.02</v>
      </c>
      <c r="U33" s="23">
        <f t="shared" si="0"/>
        <v>3098.08</v>
      </c>
      <c r="W33" s="15">
        <v>4</v>
      </c>
      <c r="X33" s="22">
        <f t="shared" si="1"/>
        <v>0.20100000000000001</v>
      </c>
      <c r="Y33" s="22">
        <f t="shared" si="1"/>
        <v>0.20100000000000001</v>
      </c>
      <c r="Z33" s="22">
        <f t="shared" si="1"/>
        <v>0.20100000000000001</v>
      </c>
      <c r="AA33" s="22">
        <f t="shared" si="1"/>
        <v>0.20100000000000001</v>
      </c>
      <c r="AB33" s="22">
        <f t="shared" si="1"/>
        <v>0</v>
      </c>
      <c r="AC33" s="22">
        <f t="shared" si="1"/>
        <v>0</v>
      </c>
      <c r="AD33" s="22">
        <f t="shared" si="1"/>
        <v>0.20100000000000001</v>
      </c>
      <c r="AE33" s="22">
        <f t="shared" si="1"/>
        <v>0.20100000000000001</v>
      </c>
      <c r="AG33" s="56"/>
      <c r="AH33" s="15">
        <v>4</v>
      </c>
      <c r="AI33" s="21">
        <f t="shared" si="4"/>
        <v>3304.2557409596666</v>
      </c>
      <c r="AJ33" s="21">
        <f t="shared" si="5"/>
        <v>3592.2929741230996</v>
      </c>
      <c r="AK33" s="21">
        <f t="shared" si="2"/>
        <v>3794.4303929466332</v>
      </c>
      <c r="AL33" s="21">
        <f t="shared" si="2"/>
        <v>3907.6289330866002</v>
      </c>
      <c r="AM33" s="21">
        <f t="shared" si="2"/>
        <v>0</v>
      </c>
      <c r="AN33" s="21">
        <f t="shared" si="2"/>
        <v>0</v>
      </c>
      <c r="AO33" s="21">
        <f t="shared" si="2"/>
        <v>4020.8406865498</v>
      </c>
      <c r="AP33" s="21">
        <f t="shared" si="2"/>
        <v>4093.5932442725334</v>
      </c>
      <c r="AQ33" s="56"/>
      <c r="AR33" s="51"/>
      <c r="AS33" s="51"/>
    </row>
    <row r="34" spans="1:45" x14ac:dyDescent="0.2">
      <c r="A34" s="10"/>
      <c r="B34" s="15">
        <v>3</v>
      </c>
      <c r="C34" s="16">
        <v>2468.79</v>
      </c>
      <c r="D34" s="17">
        <v>2681.96</v>
      </c>
      <c r="E34" s="16">
        <v>2743.16</v>
      </c>
      <c r="F34" s="16">
        <v>2841.06</v>
      </c>
      <c r="G34" s="20"/>
      <c r="H34" s="20"/>
      <c r="I34" s="20">
        <v>2920.62</v>
      </c>
      <c r="J34" s="20">
        <v>2987.93</v>
      </c>
      <c r="K34" s="10"/>
      <c r="M34" s="15">
        <v>3</v>
      </c>
      <c r="N34" s="23">
        <f t="shared" si="3"/>
        <v>2468.79</v>
      </c>
      <c r="O34" s="23">
        <f t="shared" si="0"/>
        <v>2681.96</v>
      </c>
      <c r="P34" s="23">
        <f t="shared" si="0"/>
        <v>2743.16</v>
      </c>
      <c r="Q34" s="23">
        <f t="shared" si="0"/>
        <v>2841.06</v>
      </c>
      <c r="R34" s="23">
        <f t="shared" si="0"/>
        <v>0</v>
      </c>
      <c r="S34" s="23">
        <f t="shared" si="0"/>
        <v>0</v>
      </c>
      <c r="T34" s="23">
        <f t="shared" si="0"/>
        <v>2920.62</v>
      </c>
      <c r="U34" s="23">
        <f t="shared" si="0"/>
        <v>2987.93</v>
      </c>
      <c r="W34" s="15">
        <v>3</v>
      </c>
      <c r="X34" s="22">
        <f t="shared" si="1"/>
        <v>0.20100000000000001</v>
      </c>
      <c r="Y34" s="22">
        <f t="shared" si="1"/>
        <v>0.20100000000000001</v>
      </c>
      <c r="Z34" s="22">
        <f t="shared" si="1"/>
        <v>0.20100000000000001</v>
      </c>
      <c r="AA34" s="22">
        <f t="shared" si="1"/>
        <v>0.20100000000000001</v>
      </c>
      <c r="AB34" s="22">
        <f t="shared" si="1"/>
        <v>0</v>
      </c>
      <c r="AC34" s="22">
        <f t="shared" si="1"/>
        <v>0</v>
      </c>
      <c r="AD34" s="22">
        <f t="shared" si="1"/>
        <v>0.20100000000000001</v>
      </c>
      <c r="AE34" s="22">
        <f t="shared" si="1"/>
        <v>0.20100000000000001</v>
      </c>
      <c r="AG34" s="56"/>
      <c r="AH34" s="15">
        <v>3</v>
      </c>
      <c r="AI34" s="21">
        <f t="shared" si="4"/>
        <v>3262.0920265220998</v>
      </c>
      <c r="AJ34" s="21">
        <f t="shared" si="5"/>
        <v>3543.7604378870669</v>
      </c>
      <c r="AK34" s="21">
        <f t="shared" si="2"/>
        <v>3624.6259760750668</v>
      </c>
      <c r="AL34" s="21">
        <f t="shared" si="2"/>
        <v>3753.9844105293996</v>
      </c>
      <c r="AM34" s="21">
        <f t="shared" si="2"/>
        <v>0</v>
      </c>
      <c r="AN34" s="21">
        <f t="shared" si="2"/>
        <v>0</v>
      </c>
      <c r="AO34" s="21">
        <f t="shared" si="2"/>
        <v>3859.1096101738003</v>
      </c>
      <c r="AP34" s="21">
        <f t="shared" si="2"/>
        <v>3948.0484888573665</v>
      </c>
      <c r="AQ34" s="56"/>
      <c r="AR34" s="51"/>
      <c r="AS34" s="51"/>
    </row>
    <row r="35" spans="1:45" x14ac:dyDescent="0.2">
      <c r="A35" s="10"/>
      <c r="B35" s="15" t="s">
        <v>16</v>
      </c>
      <c r="C35" s="16">
        <v>2369.86</v>
      </c>
      <c r="D35" s="20">
        <v>2577.9299999999998</v>
      </c>
      <c r="E35" s="17">
        <v>2657.48</v>
      </c>
      <c r="F35" s="16">
        <v>2755.41</v>
      </c>
      <c r="G35" s="20"/>
      <c r="H35" s="20"/>
      <c r="I35" s="17">
        <v>2822.72</v>
      </c>
      <c r="J35" s="16">
        <v>2914.51</v>
      </c>
      <c r="K35" s="10"/>
      <c r="M35" s="15" t="s">
        <v>16</v>
      </c>
      <c r="N35" s="23">
        <f t="shared" si="3"/>
        <v>2369.86</v>
      </c>
      <c r="O35" s="23">
        <f t="shared" si="0"/>
        <v>2577.9299999999998</v>
      </c>
      <c r="P35" s="23">
        <f t="shared" si="0"/>
        <v>2657.48</v>
      </c>
      <c r="Q35" s="23">
        <f t="shared" si="0"/>
        <v>2755.41</v>
      </c>
      <c r="R35" s="23">
        <f t="shared" si="0"/>
        <v>0</v>
      </c>
      <c r="S35" s="23">
        <f t="shared" si="0"/>
        <v>0</v>
      </c>
      <c r="T35" s="23">
        <f t="shared" si="0"/>
        <v>2822.72</v>
      </c>
      <c r="U35" s="23">
        <f t="shared" si="0"/>
        <v>2914.51</v>
      </c>
      <c r="W35" s="15" t="s">
        <v>16</v>
      </c>
      <c r="X35" s="22">
        <f t="shared" si="1"/>
        <v>0.20100000000000001</v>
      </c>
      <c r="Y35" s="22">
        <f t="shared" si="1"/>
        <v>0.20100000000000001</v>
      </c>
      <c r="Z35" s="22">
        <f t="shared" si="1"/>
        <v>0.20100000000000001</v>
      </c>
      <c r="AA35" s="22">
        <f t="shared" si="1"/>
        <v>0.20100000000000001</v>
      </c>
      <c r="AB35" s="22">
        <f t="shared" si="1"/>
        <v>0</v>
      </c>
      <c r="AC35" s="22">
        <f t="shared" si="1"/>
        <v>0</v>
      </c>
      <c r="AD35" s="22">
        <f t="shared" si="1"/>
        <v>0.20100000000000001</v>
      </c>
      <c r="AE35" s="22">
        <f t="shared" si="1"/>
        <v>0.20100000000000001</v>
      </c>
      <c r="AG35" s="56"/>
      <c r="AH35" s="15" t="s">
        <v>16</v>
      </c>
      <c r="AI35" s="21">
        <f t="shared" si="4"/>
        <v>3131.3726197747333</v>
      </c>
      <c r="AJ35" s="21">
        <f t="shared" si="5"/>
        <v>3406.3022362906995</v>
      </c>
      <c r="AK35" s="21">
        <f t="shared" si="5"/>
        <v>3511.414222611867</v>
      </c>
      <c r="AL35" s="21">
        <f t="shared" si="5"/>
        <v>3640.8122970359</v>
      </c>
      <c r="AM35" s="21">
        <f t="shared" si="5"/>
        <v>0</v>
      </c>
      <c r="AN35" s="21">
        <f t="shared" si="5"/>
        <v>0</v>
      </c>
      <c r="AO35" s="21">
        <f t="shared" si="5"/>
        <v>3729.7511757194666</v>
      </c>
      <c r="AP35" s="21">
        <f t="shared" si="5"/>
        <v>3851.0362696782336</v>
      </c>
      <c r="AQ35" s="56"/>
      <c r="AR35" s="51"/>
      <c r="AS35" s="51"/>
    </row>
    <row r="36" spans="1:45" x14ac:dyDescent="0.2">
      <c r="A36" s="10"/>
      <c r="B36" s="15">
        <v>2</v>
      </c>
      <c r="C36" s="16">
        <v>2302.84</v>
      </c>
      <c r="D36" s="17">
        <v>2504.4899999999998</v>
      </c>
      <c r="E36" s="16">
        <v>2565.69</v>
      </c>
      <c r="F36" s="16">
        <v>2626.88</v>
      </c>
      <c r="G36" s="20"/>
      <c r="H36" s="20"/>
      <c r="I36" s="20">
        <v>2767.62</v>
      </c>
      <c r="J36" s="20">
        <v>2914.51</v>
      </c>
      <c r="K36" s="10"/>
      <c r="M36" s="15">
        <v>2</v>
      </c>
      <c r="N36" s="23">
        <f t="shared" si="3"/>
        <v>2302.84</v>
      </c>
      <c r="O36" s="23">
        <f t="shared" si="0"/>
        <v>2504.4899999999998</v>
      </c>
      <c r="P36" s="23">
        <f t="shared" si="0"/>
        <v>2565.69</v>
      </c>
      <c r="Q36" s="23">
        <f t="shared" si="0"/>
        <v>2626.88</v>
      </c>
      <c r="R36" s="23">
        <f t="shared" si="0"/>
        <v>0</v>
      </c>
      <c r="S36" s="23">
        <f t="shared" si="0"/>
        <v>0</v>
      </c>
      <c r="T36" s="23">
        <f t="shared" si="0"/>
        <v>2767.62</v>
      </c>
      <c r="U36" s="23">
        <f t="shared" si="0"/>
        <v>2914.51</v>
      </c>
      <c r="W36" s="15">
        <v>2</v>
      </c>
      <c r="X36" s="22">
        <f t="shared" si="1"/>
        <v>0.20100000000000001</v>
      </c>
      <c r="Y36" s="22">
        <f t="shared" si="1"/>
        <v>0.20100000000000001</v>
      </c>
      <c r="Z36" s="22">
        <f t="shared" si="1"/>
        <v>0.20100000000000001</v>
      </c>
      <c r="AA36" s="22">
        <f t="shared" si="1"/>
        <v>0.20100000000000001</v>
      </c>
      <c r="AB36" s="22">
        <f t="shared" si="1"/>
        <v>0</v>
      </c>
      <c r="AC36" s="22">
        <f t="shared" si="1"/>
        <v>0</v>
      </c>
      <c r="AD36" s="22">
        <f t="shared" si="1"/>
        <v>0.20100000000000001</v>
      </c>
      <c r="AE36" s="22">
        <f t="shared" si="1"/>
        <v>0.20100000000000001</v>
      </c>
      <c r="AG36" s="56"/>
      <c r="AH36" s="15">
        <v>2</v>
      </c>
      <c r="AI36" s="21">
        <f t="shared" si="4"/>
        <v>3042.8169274649335</v>
      </c>
      <c r="AJ36" s="21">
        <f t="shared" si="5"/>
        <v>3309.2635904650997</v>
      </c>
      <c r="AK36" s="21">
        <f t="shared" si="5"/>
        <v>3390.1291286530995</v>
      </c>
      <c r="AL36" s="21">
        <f t="shared" si="5"/>
        <v>3470.9814535178666</v>
      </c>
      <c r="AM36" s="21">
        <f t="shared" si="5"/>
        <v>0</v>
      </c>
      <c r="AN36" s="21">
        <f t="shared" si="5"/>
        <v>0</v>
      </c>
      <c r="AO36" s="21">
        <f t="shared" si="5"/>
        <v>3656.9457647038003</v>
      </c>
      <c r="AP36" s="21">
        <f t="shared" si="5"/>
        <v>3851.0362696782336</v>
      </c>
      <c r="AQ36" s="56"/>
      <c r="AR36" s="51"/>
      <c r="AS36" s="51"/>
    </row>
    <row r="37" spans="1:45" x14ac:dyDescent="0.2">
      <c r="A37" s="10"/>
      <c r="B37" s="29">
        <v>1</v>
      </c>
      <c r="C37" s="30"/>
      <c r="D37" s="31">
        <v>2094.4899999999998</v>
      </c>
      <c r="E37" s="30">
        <v>2125.06</v>
      </c>
      <c r="F37" s="30">
        <v>2161.7800000000002</v>
      </c>
      <c r="G37" s="32"/>
      <c r="H37" s="32"/>
      <c r="I37" s="32">
        <v>2198.5100000000002</v>
      </c>
      <c r="J37" s="32">
        <v>2290.3000000000002</v>
      </c>
      <c r="K37" s="10"/>
      <c r="M37" s="29">
        <v>1</v>
      </c>
      <c r="N37" s="33">
        <f t="shared" si="3"/>
        <v>0</v>
      </c>
      <c r="O37" s="33">
        <f t="shared" si="0"/>
        <v>2094.4899999999998</v>
      </c>
      <c r="P37" s="33">
        <f t="shared" si="0"/>
        <v>2125.06</v>
      </c>
      <c r="Q37" s="33">
        <f t="shared" si="0"/>
        <v>2161.7800000000002</v>
      </c>
      <c r="R37" s="33">
        <f t="shared" si="0"/>
        <v>0</v>
      </c>
      <c r="S37" s="33">
        <f t="shared" si="0"/>
        <v>0</v>
      </c>
      <c r="T37" s="33">
        <f t="shared" si="0"/>
        <v>2198.5100000000002</v>
      </c>
      <c r="U37" s="33">
        <f t="shared" si="0"/>
        <v>2290.3000000000002</v>
      </c>
      <c r="W37" s="29">
        <v>1</v>
      </c>
      <c r="X37" s="34">
        <f t="shared" si="1"/>
        <v>0</v>
      </c>
      <c r="Y37" s="34">
        <f t="shared" si="1"/>
        <v>0.20100000000000001</v>
      </c>
      <c r="Z37" s="34">
        <f t="shared" si="1"/>
        <v>0.20100000000000001</v>
      </c>
      <c r="AA37" s="34">
        <f t="shared" si="1"/>
        <v>0.20100000000000001</v>
      </c>
      <c r="AB37" s="34">
        <f t="shared" si="1"/>
        <v>0</v>
      </c>
      <c r="AC37" s="34">
        <f t="shared" si="1"/>
        <v>0</v>
      </c>
      <c r="AD37" s="34">
        <f t="shared" si="1"/>
        <v>0.20100000000000001</v>
      </c>
      <c r="AE37" s="34">
        <f t="shared" si="1"/>
        <v>0.20100000000000001</v>
      </c>
      <c r="AG37" s="56"/>
      <c r="AH37" s="29">
        <v>1</v>
      </c>
      <c r="AI37" s="35">
        <f t="shared" si="4"/>
        <v>0</v>
      </c>
      <c r="AJ37" s="35">
        <f t="shared" si="5"/>
        <v>2767.5173378984332</v>
      </c>
      <c r="AK37" s="35">
        <f t="shared" si="5"/>
        <v>2807.9104670227334</v>
      </c>
      <c r="AL37" s="35">
        <f t="shared" si="5"/>
        <v>2856.4297899355333</v>
      </c>
      <c r="AM37" s="35">
        <f t="shared" si="5"/>
        <v>0</v>
      </c>
      <c r="AN37" s="35">
        <f t="shared" si="5"/>
        <v>0</v>
      </c>
      <c r="AO37" s="35">
        <f t="shared" si="5"/>
        <v>2904.9623261715674</v>
      </c>
      <c r="AP37" s="35">
        <f t="shared" si="5"/>
        <v>3026.2474201303335</v>
      </c>
      <c r="AQ37" s="56"/>
      <c r="AR37" s="51"/>
      <c r="AS37" s="51"/>
    </row>
    <row r="38" spans="1:45" x14ac:dyDescent="0.2">
      <c r="A38" s="10"/>
      <c r="B38" s="10"/>
      <c r="C38" s="10"/>
      <c r="D38" s="10"/>
      <c r="E38" s="10"/>
      <c r="F38" s="10"/>
      <c r="G38" s="10"/>
      <c r="H38" s="10"/>
      <c r="I38" s="10"/>
      <c r="J38" s="10"/>
      <c r="K38" s="10"/>
      <c r="AG38" s="56"/>
      <c r="AH38" s="56"/>
      <c r="AI38" s="56"/>
      <c r="AJ38" s="56"/>
      <c r="AK38" s="56"/>
      <c r="AL38" s="56"/>
      <c r="AM38" s="56"/>
      <c r="AN38" s="56"/>
      <c r="AO38" s="56"/>
      <c r="AP38" s="56"/>
      <c r="AQ38" s="56"/>
      <c r="AR38" s="51"/>
      <c r="AS38" s="51"/>
    </row>
    <row r="39" spans="1:45" x14ac:dyDescent="0.2">
      <c r="A39" s="10"/>
      <c r="B39" s="82" t="s">
        <v>20</v>
      </c>
      <c r="C39" s="83"/>
      <c r="D39" s="10"/>
      <c r="E39" s="10"/>
      <c r="F39" s="10"/>
      <c r="G39" s="10"/>
      <c r="H39" s="10"/>
      <c r="I39" s="10"/>
      <c r="J39" s="10"/>
      <c r="K39" s="10"/>
    </row>
    <row r="40" spans="1:45" x14ac:dyDescent="0.2">
      <c r="A40" s="10"/>
      <c r="B40" s="2" t="s">
        <v>1</v>
      </c>
      <c r="C40" s="3" t="s">
        <v>17</v>
      </c>
      <c r="D40" s="10"/>
      <c r="E40" s="10"/>
      <c r="F40" s="10"/>
      <c r="G40" s="10"/>
      <c r="H40" s="10"/>
      <c r="I40" s="10"/>
      <c r="J40" s="10"/>
      <c r="K40" s="10"/>
    </row>
    <row r="41" spans="1:45" x14ac:dyDescent="0.2">
      <c r="A41" s="10"/>
      <c r="B41" s="6">
        <v>450</v>
      </c>
      <c r="C41" s="7">
        <v>0.28289999999999998</v>
      </c>
      <c r="D41" s="10"/>
      <c r="E41" s="10"/>
      <c r="F41" s="10"/>
      <c r="G41" s="10"/>
      <c r="H41" s="10"/>
      <c r="I41" s="10"/>
      <c r="J41" s="10"/>
      <c r="K41" s="10"/>
    </row>
    <row r="42" spans="1:45" x14ac:dyDescent="0.2">
      <c r="A42" s="10"/>
      <c r="B42" s="6">
        <v>4837.5</v>
      </c>
      <c r="C42" s="7">
        <v>0.20100000000000001</v>
      </c>
      <c r="D42" s="10"/>
      <c r="E42" s="10"/>
      <c r="F42" s="10"/>
      <c r="G42" s="10"/>
      <c r="H42" s="10"/>
      <c r="I42" s="10"/>
      <c r="J42" s="10"/>
      <c r="K42" s="10"/>
    </row>
    <row r="43" spans="1:45" x14ac:dyDescent="0.2">
      <c r="A43" s="10"/>
      <c r="B43" s="6">
        <v>6750</v>
      </c>
      <c r="C43" s="7">
        <v>0.17599999999999999</v>
      </c>
      <c r="D43" s="10"/>
      <c r="E43" s="10"/>
      <c r="F43" s="10"/>
      <c r="G43" s="10"/>
      <c r="H43" s="10"/>
      <c r="I43" s="10"/>
      <c r="J43" s="10"/>
      <c r="K43" s="10"/>
    </row>
    <row r="44" spans="1:45" x14ac:dyDescent="0.2">
      <c r="A44" s="10"/>
      <c r="B44" s="8" t="s">
        <v>2</v>
      </c>
      <c r="C44" s="9">
        <v>1187.75</v>
      </c>
      <c r="D44" s="10"/>
      <c r="E44" s="10"/>
      <c r="F44" s="10"/>
      <c r="G44" s="10"/>
      <c r="H44" s="10"/>
      <c r="I44" s="10"/>
      <c r="J44" s="10"/>
      <c r="K44" s="10"/>
    </row>
    <row r="45" spans="1:45" x14ac:dyDescent="0.2">
      <c r="A45" s="10"/>
      <c r="B45" s="10"/>
      <c r="C45" s="10"/>
      <c r="D45" s="10"/>
      <c r="E45" s="10"/>
      <c r="F45" s="10"/>
      <c r="G45" s="10"/>
      <c r="H45" s="10"/>
      <c r="I45" s="10"/>
      <c r="J45" s="10"/>
      <c r="K45" s="10"/>
    </row>
    <row r="46" spans="1:45" x14ac:dyDescent="0.2">
      <c r="A46" s="10"/>
      <c r="B46" s="82" t="s">
        <v>18</v>
      </c>
      <c r="C46" s="84"/>
      <c r="D46" s="84"/>
      <c r="E46" s="84"/>
      <c r="F46" s="84"/>
      <c r="G46" s="84"/>
      <c r="H46" s="84"/>
      <c r="I46" s="84"/>
      <c r="J46" s="83"/>
      <c r="K46" s="10"/>
    </row>
    <row r="47" spans="1:45" x14ac:dyDescent="0.2">
      <c r="A47" s="10"/>
      <c r="B47" s="11" t="s">
        <v>3</v>
      </c>
      <c r="C47" s="12" t="s">
        <v>4</v>
      </c>
      <c r="D47" s="13" t="s">
        <v>5</v>
      </c>
      <c r="E47" s="12" t="s">
        <v>6</v>
      </c>
      <c r="F47" s="13" t="s">
        <v>7</v>
      </c>
      <c r="G47" s="13" t="s">
        <v>8</v>
      </c>
      <c r="H47" s="13" t="s">
        <v>9</v>
      </c>
      <c r="I47" s="12" t="s">
        <v>10</v>
      </c>
      <c r="J47" s="14" t="s">
        <v>11</v>
      </c>
      <c r="K47" s="10"/>
    </row>
    <row r="48" spans="1:45" x14ac:dyDescent="0.2">
      <c r="A48" s="10"/>
      <c r="B48" s="36" t="s">
        <v>12</v>
      </c>
      <c r="C48" s="37">
        <v>0.32529999999999998</v>
      </c>
      <c r="D48" s="37">
        <v>0.32529999999999998</v>
      </c>
      <c r="E48" s="37">
        <v>0.32529999999999998</v>
      </c>
      <c r="F48" s="37">
        <v>0.32529999999999998</v>
      </c>
      <c r="G48" s="37"/>
      <c r="H48" s="37"/>
      <c r="I48" s="37">
        <v>0.32529999999999998</v>
      </c>
      <c r="J48" s="37"/>
      <c r="K48" s="10"/>
    </row>
    <row r="49" spans="1:11" x14ac:dyDescent="0.2">
      <c r="A49" s="10"/>
      <c r="B49" s="38">
        <v>15</v>
      </c>
      <c r="C49" s="37">
        <v>0.32529999999999998</v>
      </c>
      <c r="D49" s="37">
        <v>0.32529999999999998</v>
      </c>
      <c r="E49" s="37">
        <v>0.32529999999999998</v>
      </c>
      <c r="F49" s="37">
        <v>0.32529999999999998</v>
      </c>
      <c r="G49" s="37"/>
      <c r="H49" s="37"/>
      <c r="I49" s="37">
        <v>0.32529999999999998</v>
      </c>
      <c r="J49" s="37">
        <v>0.32529999999999998</v>
      </c>
      <c r="K49" s="10"/>
    </row>
    <row r="50" spans="1:11" x14ac:dyDescent="0.2">
      <c r="A50" s="10"/>
      <c r="B50" s="39">
        <v>14</v>
      </c>
      <c r="C50" s="37">
        <v>0.32529999999999998</v>
      </c>
      <c r="D50" s="37">
        <v>0.32529999999999998</v>
      </c>
      <c r="E50" s="37">
        <v>0.32529999999999998</v>
      </c>
      <c r="F50" s="37">
        <v>0.32529999999999998</v>
      </c>
      <c r="G50" s="37"/>
      <c r="H50" s="37"/>
      <c r="I50" s="37">
        <v>0.32529999999999998</v>
      </c>
      <c r="J50" s="37">
        <v>0.32529999999999998</v>
      </c>
      <c r="K50" s="10"/>
    </row>
    <row r="51" spans="1:11" x14ac:dyDescent="0.2">
      <c r="A51" s="10"/>
      <c r="B51" s="40" t="s">
        <v>13</v>
      </c>
      <c r="C51" s="41"/>
      <c r="D51" s="41">
        <v>0.4647</v>
      </c>
      <c r="E51" s="41">
        <v>0.4647</v>
      </c>
      <c r="F51" s="6"/>
      <c r="G51" s="37">
        <v>0.32529999999999998</v>
      </c>
      <c r="H51" s="37">
        <v>0.32529999999999998</v>
      </c>
      <c r="I51" s="37">
        <v>0.32529999999999998</v>
      </c>
      <c r="J51" s="37">
        <v>0.32529999999999998</v>
      </c>
      <c r="K51" s="10"/>
    </row>
    <row r="52" spans="1:11" x14ac:dyDescent="0.2">
      <c r="A52" s="10"/>
      <c r="B52" s="42">
        <v>13</v>
      </c>
      <c r="C52" s="41">
        <v>0.4647</v>
      </c>
      <c r="D52" s="41">
        <v>0.4647</v>
      </c>
      <c r="E52" s="41">
        <v>0.4647</v>
      </c>
      <c r="F52" s="41">
        <v>0.4647</v>
      </c>
      <c r="G52" s="41"/>
      <c r="H52" s="41"/>
      <c r="I52" s="41">
        <v>0.4647</v>
      </c>
      <c r="J52" s="41">
        <v>0.4647</v>
      </c>
      <c r="K52" s="10"/>
    </row>
    <row r="53" spans="1:11" x14ac:dyDescent="0.2">
      <c r="A53" s="10"/>
      <c r="B53" s="43">
        <v>12</v>
      </c>
      <c r="C53" s="41">
        <v>0.4647</v>
      </c>
      <c r="D53" s="41">
        <v>0.4647</v>
      </c>
      <c r="E53" s="41">
        <v>0.4647</v>
      </c>
      <c r="F53" s="41">
        <v>0.4647</v>
      </c>
      <c r="G53" s="41"/>
      <c r="H53" s="41"/>
      <c r="I53" s="41">
        <v>0.4647</v>
      </c>
      <c r="J53" s="41">
        <v>0.4647</v>
      </c>
      <c r="K53" s="10"/>
    </row>
    <row r="54" spans="1:11" x14ac:dyDescent="0.2">
      <c r="A54" s="10"/>
      <c r="B54" s="36">
        <v>11</v>
      </c>
      <c r="C54" s="44">
        <v>0.74350000000000005</v>
      </c>
      <c r="D54" s="44">
        <v>0.74350000000000005</v>
      </c>
      <c r="E54" s="44">
        <v>0.74350000000000005</v>
      </c>
      <c r="F54" s="37">
        <v>0.74350000000000005</v>
      </c>
      <c r="G54" s="37"/>
      <c r="H54" s="37"/>
      <c r="I54" s="37">
        <v>0.74350000000000005</v>
      </c>
      <c r="J54" s="37">
        <v>0.74350000000000005</v>
      </c>
      <c r="K54" s="10"/>
    </row>
    <row r="55" spans="1:11" x14ac:dyDescent="0.2">
      <c r="A55" s="10"/>
      <c r="B55" s="38">
        <v>10</v>
      </c>
      <c r="C55" s="44">
        <v>0.74350000000000005</v>
      </c>
      <c r="D55" s="44">
        <v>0.74350000000000005</v>
      </c>
      <c r="E55" s="44">
        <v>0.74350000000000005</v>
      </c>
      <c r="F55" s="44">
        <v>0.74350000000000005</v>
      </c>
      <c r="G55" s="44"/>
      <c r="H55" s="44"/>
      <c r="I55" s="44">
        <v>0.74350000000000005</v>
      </c>
      <c r="J55" s="44">
        <v>0.74350000000000005</v>
      </c>
      <c r="K55" s="10"/>
    </row>
    <row r="56" spans="1:11" x14ac:dyDescent="0.2">
      <c r="A56" s="10"/>
      <c r="B56" s="38" t="s">
        <v>14</v>
      </c>
      <c r="C56" s="44">
        <v>0.74350000000000005</v>
      </c>
      <c r="D56" s="44">
        <v>0.74350000000000005</v>
      </c>
      <c r="E56" s="44">
        <v>0.74350000000000005</v>
      </c>
      <c r="F56" s="44">
        <v>0.74350000000000005</v>
      </c>
      <c r="G56" s="44"/>
      <c r="H56" s="44"/>
      <c r="I56" s="44">
        <v>0.74350000000000005</v>
      </c>
      <c r="J56" s="44">
        <v>0.74350000000000005</v>
      </c>
      <c r="K56" s="10"/>
    </row>
    <row r="57" spans="1:11" x14ac:dyDescent="0.2">
      <c r="A57" s="10"/>
      <c r="B57" s="39" t="s">
        <v>15</v>
      </c>
      <c r="C57" s="44">
        <v>0.74350000000000005</v>
      </c>
      <c r="D57" s="44">
        <v>0.74350000000000005</v>
      </c>
      <c r="E57" s="44">
        <v>0.74350000000000005</v>
      </c>
      <c r="F57" s="44">
        <v>0.74350000000000005</v>
      </c>
      <c r="G57" s="44"/>
      <c r="H57" s="44"/>
      <c r="I57" s="44">
        <v>0.74350000000000005</v>
      </c>
      <c r="J57" s="44">
        <v>0.74350000000000005</v>
      </c>
      <c r="K57" s="10"/>
    </row>
    <row r="58" spans="1:11" x14ac:dyDescent="0.2">
      <c r="A58" s="10"/>
      <c r="B58" s="45">
        <v>8</v>
      </c>
      <c r="C58" s="41">
        <v>0.88139999999999996</v>
      </c>
      <c r="D58" s="41">
        <v>0.88139999999999996</v>
      </c>
      <c r="E58" s="41">
        <v>0.88139999999999996</v>
      </c>
      <c r="F58" s="41">
        <v>0.88139999999999996</v>
      </c>
      <c r="G58" s="41"/>
      <c r="H58" s="41"/>
      <c r="I58" s="41">
        <v>0.88139999999999996</v>
      </c>
      <c r="J58" s="41">
        <v>0.88139999999999996</v>
      </c>
      <c r="K58" s="10"/>
    </row>
    <row r="59" spans="1:11" x14ac:dyDescent="0.2">
      <c r="A59" s="10"/>
      <c r="B59" s="46">
        <v>7</v>
      </c>
      <c r="C59" s="41">
        <v>0.88139999999999996</v>
      </c>
      <c r="D59" s="41">
        <v>0.88139999999999996</v>
      </c>
      <c r="E59" s="41">
        <v>0.88139999999999996</v>
      </c>
      <c r="F59" s="41">
        <v>0.88139999999999996</v>
      </c>
      <c r="G59" s="41"/>
      <c r="H59" s="41"/>
      <c r="I59" s="41">
        <v>0.88139999999999996</v>
      </c>
      <c r="J59" s="41">
        <v>0.88139999999999996</v>
      </c>
      <c r="K59" s="10"/>
    </row>
    <row r="60" spans="1:11" x14ac:dyDescent="0.2">
      <c r="A60" s="10"/>
      <c r="B60" s="46">
        <v>6</v>
      </c>
      <c r="C60" s="41">
        <v>0.88139999999999996</v>
      </c>
      <c r="D60" s="41">
        <v>0.88139999999999996</v>
      </c>
      <c r="E60" s="41">
        <v>0.88139999999999996</v>
      </c>
      <c r="F60" s="41">
        <v>0.88139999999999996</v>
      </c>
      <c r="G60" s="41"/>
      <c r="H60" s="41"/>
      <c r="I60" s="41">
        <v>0.88139999999999996</v>
      </c>
      <c r="J60" s="41">
        <v>0.88139999999999996</v>
      </c>
      <c r="K60" s="10"/>
    </row>
    <row r="61" spans="1:11" x14ac:dyDescent="0.2">
      <c r="A61" s="10"/>
      <c r="B61" s="47">
        <v>5</v>
      </c>
      <c r="C61" s="41">
        <v>0.88139999999999996</v>
      </c>
      <c r="D61" s="41">
        <v>0.88139999999999996</v>
      </c>
      <c r="E61" s="41">
        <v>0.88139999999999996</v>
      </c>
      <c r="F61" s="41">
        <v>0.88139999999999996</v>
      </c>
      <c r="G61" s="41"/>
      <c r="H61" s="41"/>
      <c r="I61" s="41">
        <v>0.88139999999999996</v>
      </c>
      <c r="J61" s="41">
        <v>0.88139999999999996</v>
      </c>
      <c r="K61" s="10"/>
    </row>
    <row r="62" spans="1:11" x14ac:dyDescent="0.2">
      <c r="A62" s="10"/>
      <c r="B62" s="38">
        <v>4</v>
      </c>
      <c r="C62" s="37">
        <v>0.87429999999999997</v>
      </c>
      <c r="D62" s="37">
        <v>0.87429999999999997</v>
      </c>
      <c r="E62" s="37">
        <v>0.87429999999999997</v>
      </c>
      <c r="F62" s="37">
        <v>0.87429999999999997</v>
      </c>
      <c r="G62" s="37"/>
      <c r="H62" s="37"/>
      <c r="I62" s="37">
        <v>0.87429999999999997</v>
      </c>
      <c r="J62" s="37">
        <v>0.87429999999999997</v>
      </c>
      <c r="K62" s="10"/>
    </row>
    <row r="63" spans="1:11" x14ac:dyDescent="0.2">
      <c r="A63" s="10"/>
      <c r="B63" s="38">
        <v>3</v>
      </c>
      <c r="C63" s="37">
        <v>0.87429999999999997</v>
      </c>
      <c r="D63" s="37">
        <v>0.87429999999999997</v>
      </c>
      <c r="E63" s="37">
        <v>0.87429999999999997</v>
      </c>
      <c r="F63" s="37">
        <v>0.87429999999999997</v>
      </c>
      <c r="G63" s="37"/>
      <c r="H63" s="37"/>
      <c r="I63" s="37">
        <v>0.87429999999999997</v>
      </c>
      <c r="J63" s="37">
        <v>0.87429999999999997</v>
      </c>
      <c r="K63" s="10"/>
    </row>
    <row r="64" spans="1:11" x14ac:dyDescent="0.2">
      <c r="A64" s="10"/>
      <c r="B64" s="38" t="s">
        <v>16</v>
      </c>
      <c r="C64" s="37">
        <v>0.87429999999999997</v>
      </c>
      <c r="D64" s="37">
        <v>0.87429999999999997</v>
      </c>
      <c r="E64" s="37">
        <v>0.87429999999999997</v>
      </c>
      <c r="F64" s="37">
        <v>0.87429999999999997</v>
      </c>
      <c r="G64" s="37"/>
      <c r="H64" s="37"/>
      <c r="I64" s="37">
        <v>0.87429999999999997</v>
      </c>
      <c r="J64" s="37">
        <v>0.87429999999999997</v>
      </c>
      <c r="K64" s="10"/>
    </row>
    <row r="65" spans="1:11" x14ac:dyDescent="0.2">
      <c r="A65" s="10"/>
      <c r="B65" s="38">
        <v>2</v>
      </c>
      <c r="C65" s="37">
        <v>0.87429999999999997</v>
      </c>
      <c r="D65" s="37">
        <v>0.87429999999999997</v>
      </c>
      <c r="E65" s="37">
        <v>0.87429999999999997</v>
      </c>
      <c r="F65" s="37">
        <v>0.87429999999999997</v>
      </c>
      <c r="G65" s="37"/>
      <c r="H65" s="37"/>
      <c r="I65" s="37">
        <v>0.87429999999999997</v>
      </c>
      <c r="J65" s="37">
        <v>0.87429999999999997</v>
      </c>
      <c r="K65" s="10"/>
    </row>
    <row r="66" spans="1:11" x14ac:dyDescent="0.2">
      <c r="A66" s="10"/>
      <c r="B66" s="39">
        <v>1</v>
      </c>
      <c r="C66" s="37"/>
      <c r="D66" s="37">
        <v>0.87429999999999997</v>
      </c>
      <c r="E66" s="37">
        <v>0.87429999999999997</v>
      </c>
      <c r="F66" s="37">
        <v>0.87429999999999997</v>
      </c>
      <c r="G66" s="37"/>
      <c r="H66" s="37"/>
      <c r="I66" s="37">
        <v>0.87429999999999997</v>
      </c>
      <c r="J66" s="37">
        <v>0.87429999999999997</v>
      </c>
      <c r="K66" s="10"/>
    </row>
    <row r="67" spans="1:11" x14ac:dyDescent="0.2">
      <c r="A67" s="10"/>
      <c r="B67" s="10"/>
      <c r="C67" s="10"/>
      <c r="D67" s="10"/>
      <c r="E67" s="10"/>
      <c r="F67" s="10"/>
      <c r="G67" s="10"/>
      <c r="H67" s="10"/>
      <c r="I67" s="10"/>
      <c r="J67" s="10"/>
      <c r="K67" s="10"/>
    </row>
  </sheetData>
  <mergeCells count="8">
    <mergeCell ref="AH17:AP17"/>
    <mergeCell ref="B39:C39"/>
    <mergeCell ref="B46:J46"/>
    <mergeCell ref="B7:C7"/>
    <mergeCell ref="B15:C15"/>
    <mergeCell ref="B17:J17"/>
    <mergeCell ref="M17:U17"/>
    <mergeCell ref="W17:AE1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0"/>
  <sheetViews>
    <sheetView zoomScaleNormal="100" workbookViewId="0">
      <selection activeCell="N14" sqref="N14"/>
    </sheetView>
  </sheetViews>
  <sheetFormatPr baseColWidth="10" defaultColWidth="9.140625" defaultRowHeight="12" x14ac:dyDescent="0.2"/>
  <cols>
    <col min="1" max="1" width="2" style="1" customWidth="1"/>
    <col min="2" max="2" width="17.85546875" style="1" bestFit="1" customWidth="1"/>
    <col min="3" max="3" width="9.28515625" style="1" bestFit="1" customWidth="1"/>
    <col min="4" max="6" width="7" style="1" bestFit="1" customWidth="1"/>
    <col min="7" max="8" width="7.28515625" style="1" bestFit="1" customWidth="1"/>
    <col min="9" max="10" width="7" style="1" bestFit="1" customWidth="1"/>
    <col min="11" max="12" width="1.85546875" style="1" customWidth="1"/>
    <col min="13" max="13" width="11.85546875" style="1" customWidth="1"/>
    <col min="14" max="16" width="7" style="1" customWidth="1"/>
    <col min="17" max="17" width="7.85546875" style="1" customWidth="1"/>
    <col min="18" max="19" width="7.28515625" style="1" customWidth="1"/>
    <col min="20" max="20" width="7.85546875" style="1" customWidth="1"/>
    <col min="21" max="21" width="7" style="1" customWidth="1"/>
    <col min="22" max="22" width="1.7109375" style="1" customWidth="1"/>
    <col min="23" max="23" width="11.85546875" style="1" customWidth="1"/>
    <col min="24" max="31" width="8.7109375" style="1" customWidth="1"/>
    <col min="32" max="32" width="1.85546875" style="1" customWidth="1"/>
    <col min="33" max="33" width="2.5703125" style="1" customWidth="1"/>
    <col min="34" max="34" width="12.5703125" style="1" bestFit="1" customWidth="1"/>
    <col min="35" max="35" width="7" style="1" bestFit="1" customWidth="1"/>
    <col min="36" max="38" width="10" style="1" bestFit="1" customWidth="1"/>
    <col min="39" max="40" width="7.28515625" style="1" bestFit="1" customWidth="1"/>
    <col min="41" max="42" width="10" style="1" bestFit="1" customWidth="1"/>
    <col min="43" max="43" width="3" style="1" customWidth="1"/>
    <col min="44" max="16384" width="9.140625" style="1"/>
  </cols>
  <sheetData>
    <row r="1" spans="1:45" x14ac:dyDescent="0.2">
      <c r="B1" s="71" t="s">
        <v>30</v>
      </c>
      <c r="C1" s="73">
        <v>45117</v>
      </c>
      <c r="D1" s="74" t="s">
        <v>32</v>
      </c>
    </row>
    <row r="2" spans="1:45" x14ac:dyDescent="0.2">
      <c r="C2" s="73">
        <v>45117</v>
      </c>
      <c r="D2" s="71" t="s">
        <v>35</v>
      </c>
      <c r="E2" s="71"/>
      <c r="F2" s="71"/>
      <c r="G2" s="71"/>
      <c r="H2" s="71"/>
      <c r="I2" s="71"/>
      <c r="J2" s="71"/>
      <c r="K2" s="71"/>
      <c r="L2" s="71"/>
      <c r="M2" s="71"/>
      <c r="N2" s="71"/>
      <c r="O2" s="71"/>
      <c r="P2" s="71"/>
    </row>
    <row r="3" spans="1:45" x14ac:dyDescent="0.2">
      <c r="C3" s="73">
        <v>45117</v>
      </c>
      <c r="D3" s="71" t="s">
        <v>33</v>
      </c>
      <c r="E3" s="71"/>
      <c r="F3" s="71"/>
      <c r="G3" s="71"/>
      <c r="H3" s="71"/>
      <c r="I3" s="71"/>
      <c r="J3" s="71"/>
      <c r="K3" s="71"/>
      <c r="L3" s="71"/>
      <c r="M3" s="71"/>
      <c r="N3" s="71"/>
      <c r="O3" s="71"/>
      <c r="P3" s="71"/>
    </row>
    <row r="5" spans="1:45" x14ac:dyDescent="0.2">
      <c r="A5" s="10"/>
      <c r="B5" s="10"/>
      <c r="C5" s="10"/>
      <c r="D5" s="10"/>
      <c r="E5" s="10"/>
      <c r="F5" s="10"/>
      <c r="G5" s="10"/>
      <c r="H5" s="10"/>
      <c r="I5" s="10"/>
      <c r="J5" s="10"/>
      <c r="K5" s="10"/>
      <c r="AG5" s="50"/>
      <c r="AH5" s="50"/>
      <c r="AI5" s="50"/>
      <c r="AJ5" s="50"/>
      <c r="AK5" s="50"/>
      <c r="AL5" s="50"/>
      <c r="AM5" s="50"/>
      <c r="AN5" s="50"/>
      <c r="AO5" s="50"/>
      <c r="AP5" s="50"/>
      <c r="AQ5" s="50"/>
    </row>
    <row r="6" spans="1:45" x14ac:dyDescent="0.2">
      <c r="A6" s="10"/>
      <c r="B6" s="60" t="s">
        <v>25</v>
      </c>
      <c r="C6" s="60"/>
      <c r="D6" s="10"/>
      <c r="E6" s="10"/>
      <c r="F6" s="10"/>
      <c r="G6" s="10"/>
      <c r="H6" s="10"/>
      <c r="I6" s="10"/>
      <c r="J6" s="10"/>
      <c r="K6" s="10"/>
      <c r="AG6" s="50"/>
      <c r="AH6" s="49" t="s">
        <v>21</v>
      </c>
      <c r="AI6" s="50"/>
      <c r="AJ6" s="50"/>
      <c r="AK6" s="50"/>
      <c r="AL6" s="50"/>
      <c r="AM6" s="50"/>
      <c r="AN6" s="50"/>
      <c r="AO6" s="50"/>
      <c r="AP6" s="50"/>
      <c r="AQ6" s="50"/>
    </row>
    <row r="7" spans="1:45" x14ac:dyDescent="0.2">
      <c r="A7" s="10"/>
      <c r="B7" s="60"/>
      <c r="C7" s="60"/>
      <c r="D7" s="10"/>
      <c r="E7" s="10"/>
      <c r="F7" s="10"/>
      <c r="G7" s="10"/>
      <c r="H7" s="10"/>
      <c r="I7" s="10"/>
      <c r="J7" s="10"/>
      <c r="K7" s="10"/>
      <c r="AG7" s="50"/>
      <c r="AH7" s="49"/>
      <c r="AI7" s="50"/>
      <c r="AJ7" s="50"/>
      <c r="AK7" s="50"/>
      <c r="AL7" s="50"/>
      <c r="AM7" s="50"/>
      <c r="AN7" s="50"/>
      <c r="AO7" s="50"/>
      <c r="AP7" s="50"/>
      <c r="AQ7" s="50"/>
    </row>
    <row r="8" spans="1:45" ht="24" customHeight="1" x14ac:dyDescent="0.2">
      <c r="A8" s="10"/>
      <c r="B8" s="85" t="s">
        <v>26</v>
      </c>
      <c r="C8" s="85"/>
      <c r="D8" s="10"/>
      <c r="E8" s="10"/>
      <c r="F8" s="10"/>
      <c r="G8" s="10"/>
      <c r="H8" s="10"/>
      <c r="I8" s="10"/>
      <c r="J8" s="10"/>
      <c r="K8" s="10"/>
      <c r="AG8" s="50"/>
      <c r="AH8" s="49"/>
      <c r="AI8" s="50"/>
      <c r="AJ8" s="50"/>
      <c r="AK8" s="50"/>
      <c r="AL8" s="50"/>
      <c r="AM8" s="50"/>
      <c r="AN8" s="50"/>
      <c r="AO8" s="50"/>
      <c r="AP8" s="50"/>
      <c r="AQ8" s="50"/>
    </row>
    <row r="9" spans="1:45" x14ac:dyDescent="0.2">
      <c r="A9" s="10"/>
      <c r="B9" s="60"/>
      <c r="C9" s="60"/>
      <c r="D9" s="10"/>
      <c r="E9" s="10"/>
      <c r="F9" s="10"/>
      <c r="G9" s="10"/>
      <c r="H9" s="10"/>
      <c r="I9" s="10"/>
      <c r="J9" s="10"/>
      <c r="K9" s="10"/>
      <c r="AG9" s="50"/>
      <c r="AH9" s="50"/>
      <c r="AI9" s="50"/>
      <c r="AJ9" s="50"/>
      <c r="AK9" s="50"/>
      <c r="AL9" s="50"/>
      <c r="AM9" s="50"/>
      <c r="AN9" s="50"/>
      <c r="AO9" s="50"/>
      <c r="AP9" s="50"/>
      <c r="AQ9" s="50"/>
    </row>
    <row r="10" spans="1:45" ht="36" x14ac:dyDescent="0.2">
      <c r="A10" s="10"/>
      <c r="B10" s="53" t="s">
        <v>22</v>
      </c>
      <c r="C10" s="54" t="s">
        <v>17</v>
      </c>
      <c r="D10" s="10"/>
      <c r="E10" s="10"/>
      <c r="F10" s="10"/>
      <c r="G10" s="10"/>
      <c r="H10" s="10"/>
      <c r="I10" s="10"/>
      <c r="J10" s="10"/>
      <c r="K10" s="10"/>
      <c r="AG10" s="50"/>
      <c r="AH10" s="50"/>
      <c r="AI10" s="50"/>
      <c r="AJ10" s="50"/>
      <c r="AK10" s="50"/>
      <c r="AL10" s="50"/>
      <c r="AM10" s="50"/>
      <c r="AN10" s="50"/>
      <c r="AO10" s="50"/>
      <c r="AP10" s="50"/>
      <c r="AQ10" s="50"/>
    </row>
    <row r="11" spans="1:45" x14ac:dyDescent="0.2">
      <c r="A11" s="10"/>
      <c r="B11" s="4" t="s">
        <v>0</v>
      </c>
      <c r="C11" s="5">
        <v>1</v>
      </c>
      <c r="D11" s="10"/>
      <c r="E11" s="10"/>
      <c r="F11" s="10"/>
      <c r="G11" s="10"/>
      <c r="H11" s="10"/>
      <c r="I11" s="10"/>
      <c r="J11" s="10"/>
      <c r="K11" s="10"/>
      <c r="AG11" s="50"/>
      <c r="AH11" s="50"/>
      <c r="AI11" s="50"/>
      <c r="AJ11" s="50"/>
      <c r="AK11" s="50"/>
      <c r="AL11" s="50"/>
      <c r="AM11" s="50"/>
      <c r="AN11" s="50"/>
      <c r="AO11" s="50"/>
      <c r="AP11" s="50"/>
      <c r="AQ11" s="50"/>
      <c r="AS11" s="51"/>
    </row>
    <row r="12" spans="1:45" x14ac:dyDescent="0.2">
      <c r="A12" s="10"/>
      <c r="B12" s="10"/>
      <c r="C12" s="10"/>
      <c r="D12" s="10"/>
      <c r="E12" s="10"/>
      <c r="F12" s="10"/>
      <c r="G12" s="10"/>
      <c r="H12" s="10"/>
      <c r="I12" s="10"/>
      <c r="J12" s="10"/>
      <c r="K12" s="10"/>
      <c r="AG12" s="50"/>
      <c r="AH12" s="50"/>
      <c r="AI12" s="50"/>
      <c r="AJ12" s="50"/>
      <c r="AK12" s="50"/>
      <c r="AL12" s="50"/>
      <c r="AM12" s="50"/>
      <c r="AN12" s="50"/>
      <c r="AO12" s="50"/>
      <c r="AP12" s="50"/>
      <c r="AQ12" s="50"/>
    </row>
    <row r="13" spans="1:45" ht="24" x14ac:dyDescent="0.2">
      <c r="A13" s="10"/>
      <c r="B13" s="53" t="s">
        <v>27</v>
      </c>
      <c r="C13" s="54" t="s">
        <v>17</v>
      </c>
      <c r="D13" s="10"/>
      <c r="E13" s="10"/>
      <c r="F13" s="10"/>
      <c r="G13" s="10"/>
      <c r="H13" s="10"/>
      <c r="I13" s="10"/>
      <c r="J13" s="10"/>
      <c r="K13" s="10"/>
      <c r="AG13" s="50"/>
      <c r="AH13" s="50"/>
      <c r="AI13" s="50"/>
      <c r="AJ13" s="50"/>
      <c r="AK13" s="50"/>
      <c r="AL13" s="50"/>
      <c r="AM13" s="50"/>
      <c r="AN13" s="50"/>
      <c r="AO13" s="50"/>
      <c r="AP13" s="50"/>
      <c r="AQ13" s="50"/>
    </row>
    <row r="14" spans="1:45" x14ac:dyDescent="0.2">
      <c r="A14" s="10"/>
      <c r="B14" s="4" t="s">
        <v>23</v>
      </c>
      <c r="C14" s="48">
        <v>3.0599999999999999E-2</v>
      </c>
      <c r="D14" s="10"/>
      <c r="E14" s="10"/>
      <c r="F14" s="10"/>
      <c r="G14" s="10"/>
      <c r="H14" s="10"/>
      <c r="I14" s="10"/>
      <c r="J14" s="10"/>
      <c r="K14" s="10"/>
      <c r="AG14" s="50"/>
      <c r="AH14" s="50"/>
      <c r="AI14" s="50"/>
      <c r="AJ14" s="50"/>
      <c r="AK14" s="50"/>
      <c r="AL14" s="50"/>
      <c r="AM14" s="50"/>
      <c r="AN14" s="50"/>
      <c r="AO14" s="50"/>
      <c r="AP14" s="50"/>
      <c r="AQ14" s="50"/>
    </row>
    <row r="15" spans="1:45" x14ac:dyDescent="0.2">
      <c r="A15" s="10"/>
      <c r="B15" s="10"/>
      <c r="C15" s="10"/>
      <c r="D15" s="10"/>
      <c r="E15" s="10"/>
      <c r="F15" s="10"/>
      <c r="G15" s="10"/>
      <c r="H15" s="10"/>
      <c r="I15" s="10"/>
      <c r="J15" s="10"/>
      <c r="K15" s="10"/>
      <c r="AG15" s="50"/>
      <c r="AH15" s="50"/>
      <c r="AI15" s="50"/>
      <c r="AJ15" s="50"/>
      <c r="AK15" s="50"/>
      <c r="AL15" s="50"/>
      <c r="AM15" s="50"/>
      <c r="AN15" s="50"/>
      <c r="AO15" s="50"/>
      <c r="AP15" s="50"/>
      <c r="AQ15" s="50"/>
    </row>
    <row r="16" spans="1:45" ht="29.25" customHeight="1" x14ac:dyDescent="0.2">
      <c r="A16" s="10"/>
      <c r="B16" s="85" t="s">
        <v>28</v>
      </c>
      <c r="C16" s="85"/>
      <c r="D16" s="10"/>
      <c r="E16" s="10"/>
      <c r="F16" s="10"/>
      <c r="G16" s="10"/>
      <c r="H16" s="10"/>
      <c r="I16" s="10"/>
      <c r="J16" s="10"/>
      <c r="K16" s="10"/>
      <c r="AG16" s="56"/>
      <c r="AH16" s="55"/>
      <c r="AI16" s="56"/>
      <c r="AJ16" s="56"/>
      <c r="AK16" s="56"/>
      <c r="AL16" s="56"/>
      <c r="AM16" s="56"/>
      <c r="AN16" s="56"/>
      <c r="AO16" s="56"/>
      <c r="AP16" s="56"/>
      <c r="AQ16" s="56"/>
    </row>
    <row r="17" spans="1:45" x14ac:dyDescent="0.2">
      <c r="A17" s="10"/>
      <c r="B17" s="64"/>
      <c r="C17" s="65"/>
      <c r="D17" s="10"/>
      <c r="E17" s="10"/>
      <c r="F17" s="10"/>
      <c r="G17" s="10"/>
      <c r="H17" s="10"/>
      <c r="I17" s="10"/>
      <c r="J17" s="10"/>
      <c r="K17" s="10"/>
      <c r="AG17" s="56"/>
      <c r="AH17" s="56"/>
      <c r="AI17" s="56"/>
      <c r="AJ17" s="56"/>
      <c r="AK17" s="56"/>
      <c r="AL17" s="56"/>
      <c r="AM17" s="56"/>
      <c r="AN17" s="56"/>
      <c r="AO17" s="56"/>
      <c r="AP17" s="56"/>
      <c r="AQ17" s="56"/>
      <c r="AR17" s="51"/>
      <c r="AS17" s="51"/>
    </row>
    <row r="18" spans="1:45" x14ac:dyDescent="0.2">
      <c r="A18" s="10"/>
      <c r="B18" s="82" t="s">
        <v>24</v>
      </c>
      <c r="C18" s="84"/>
      <c r="D18" s="84"/>
      <c r="E18" s="84"/>
      <c r="F18" s="84"/>
      <c r="G18" s="84"/>
      <c r="H18" s="84"/>
      <c r="I18" s="84"/>
      <c r="J18" s="83"/>
      <c r="K18" s="10"/>
      <c r="M18" s="86" t="s">
        <v>34</v>
      </c>
      <c r="N18" s="87"/>
      <c r="O18" s="87"/>
      <c r="P18" s="87"/>
      <c r="Q18" s="87"/>
      <c r="R18" s="87"/>
      <c r="S18" s="87"/>
      <c r="T18" s="87"/>
      <c r="U18" s="88"/>
      <c r="W18" s="86" t="s">
        <v>29</v>
      </c>
      <c r="X18" s="87"/>
      <c r="Y18" s="87"/>
      <c r="Z18" s="87"/>
      <c r="AA18" s="87"/>
      <c r="AB18" s="87"/>
      <c r="AC18" s="87"/>
      <c r="AD18" s="87"/>
      <c r="AE18" s="88"/>
      <c r="AG18" s="56"/>
      <c r="AH18" s="79" t="s">
        <v>19</v>
      </c>
      <c r="AI18" s="80"/>
      <c r="AJ18" s="80"/>
      <c r="AK18" s="80"/>
      <c r="AL18" s="80"/>
      <c r="AM18" s="80"/>
      <c r="AN18" s="80"/>
      <c r="AO18" s="80"/>
      <c r="AP18" s="81"/>
      <c r="AQ18" s="56"/>
      <c r="AR18" s="51"/>
      <c r="AS18" s="51"/>
    </row>
    <row r="19" spans="1:45" x14ac:dyDescent="0.2">
      <c r="A19" s="10"/>
      <c r="B19" s="29" t="s">
        <v>3</v>
      </c>
      <c r="C19" s="57" t="s">
        <v>4</v>
      </c>
      <c r="D19" s="58" t="s">
        <v>5</v>
      </c>
      <c r="E19" s="57" t="s">
        <v>6</v>
      </c>
      <c r="F19" s="58" t="s">
        <v>7</v>
      </c>
      <c r="G19" s="58" t="s">
        <v>8</v>
      </c>
      <c r="H19" s="58" t="s">
        <v>9</v>
      </c>
      <c r="I19" s="57" t="s">
        <v>10</v>
      </c>
      <c r="J19" s="59" t="s">
        <v>11</v>
      </c>
      <c r="K19" s="10"/>
      <c r="M19" s="11" t="s">
        <v>3</v>
      </c>
      <c r="N19" s="12" t="s">
        <v>4</v>
      </c>
      <c r="O19" s="13" t="s">
        <v>5</v>
      </c>
      <c r="P19" s="12" t="s">
        <v>6</v>
      </c>
      <c r="Q19" s="13" t="s">
        <v>7</v>
      </c>
      <c r="R19" s="13" t="s">
        <v>8</v>
      </c>
      <c r="S19" s="13" t="s">
        <v>9</v>
      </c>
      <c r="T19" s="12" t="s">
        <v>10</v>
      </c>
      <c r="U19" s="14" t="s">
        <v>11</v>
      </c>
      <c r="W19" s="11" t="s">
        <v>3</v>
      </c>
      <c r="X19" s="12" t="s">
        <v>4</v>
      </c>
      <c r="Y19" s="13" t="s">
        <v>5</v>
      </c>
      <c r="Z19" s="12" t="s">
        <v>6</v>
      </c>
      <c r="AA19" s="13" t="s">
        <v>7</v>
      </c>
      <c r="AB19" s="13" t="s">
        <v>8</v>
      </c>
      <c r="AC19" s="13" t="s">
        <v>9</v>
      </c>
      <c r="AD19" s="12" t="s">
        <v>10</v>
      </c>
      <c r="AE19" s="14" t="s">
        <v>11</v>
      </c>
      <c r="AG19" s="56"/>
      <c r="AH19" s="11" t="s">
        <v>3</v>
      </c>
      <c r="AI19" s="12" t="s">
        <v>4</v>
      </c>
      <c r="AJ19" s="13" t="s">
        <v>5</v>
      </c>
      <c r="AK19" s="12" t="s">
        <v>6</v>
      </c>
      <c r="AL19" s="13" t="s">
        <v>7</v>
      </c>
      <c r="AM19" s="13" t="s">
        <v>8</v>
      </c>
      <c r="AN19" s="13" t="s">
        <v>9</v>
      </c>
      <c r="AO19" s="12" t="s">
        <v>10</v>
      </c>
      <c r="AP19" s="14" t="s">
        <v>11</v>
      </c>
      <c r="AQ19" s="56"/>
      <c r="AR19" s="51"/>
      <c r="AS19" s="51"/>
    </row>
    <row r="20" spans="1:45" x14ac:dyDescent="0.2">
      <c r="A20" s="10"/>
      <c r="B20" s="15" t="s">
        <v>12</v>
      </c>
      <c r="C20" s="16">
        <v>6122.63</v>
      </c>
      <c r="D20" s="17">
        <v>6795.9</v>
      </c>
      <c r="E20" s="16">
        <v>7434.88</v>
      </c>
      <c r="F20" s="18">
        <v>7853.95</v>
      </c>
      <c r="G20" s="19"/>
      <c r="H20" s="19"/>
      <c r="I20" s="20">
        <v>7957.04</v>
      </c>
      <c r="J20" s="20"/>
      <c r="K20" s="10"/>
      <c r="M20" s="15" t="s">
        <v>12</v>
      </c>
      <c r="N20" s="21">
        <f t="shared" ref="N20:N38" si="0">C20*$C$11</f>
        <v>6122.63</v>
      </c>
      <c r="O20" s="21">
        <f t="shared" ref="O20:O38" si="1">D20*$C$11</f>
        <v>6795.9</v>
      </c>
      <c r="P20" s="21">
        <f t="shared" ref="P20:P38" si="2">E20*$C$11</f>
        <v>7434.88</v>
      </c>
      <c r="Q20" s="21">
        <f t="shared" ref="Q20:Q38" si="3">F20*$C$11</f>
        <v>7853.95</v>
      </c>
      <c r="R20" s="21">
        <f t="shared" ref="R20:R38" si="4">G20*$C$11</f>
        <v>0</v>
      </c>
      <c r="S20" s="21">
        <f t="shared" ref="S20:S38" si="5">H20*$C$11</f>
        <v>0</v>
      </c>
      <c r="T20" s="21">
        <f t="shared" ref="T20:T38" si="6">I20*$C$11</f>
        <v>7957.04</v>
      </c>
      <c r="U20" s="21">
        <f t="shared" ref="U20:U38" si="7">J20*$C$11</f>
        <v>0</v>
      </c>
      <c r="W20" s="15" t="s">
        <v>12</v>
      </c>
      <c r="X20" s="22">
        <f>IF(N20&gt;$B$46,$C$47,IF(N20&gt;$B$45,$C$46,IF(N20&gt;$B$44,$C$45,IF(N20&gt;$B$43,$C$44,IF(N20&gt;$B$42,$C$43,IF(N20&gt;0,$C$42,0))))))</f>
        <v>0.17799999999999999</v>
      </c>
      <c r="Y20" s="22">
        <f t="shared" ref="Y20:AE35" si="8">IF(O20&gt;$B$46,$C$47,IF(O20&gt;$B$45,$C$46,IF(O20&gt;$B$44,$C$45,IF(O20&gt;$B$43,$C$44,IF(O20&gt;$B$42,$C$43,IF(O20&gt;0,$C$42,0))))))</f>
        <v>0.17799999999999999</v>
      </c>
      <c r="Z20" s="22">
        <f t="shared" si="8"/>
        <v>1262.6500000000001</v>
      </c>
      <c r="AA20" s="22">
        <f t="shared" si="8"/>
        <v>1262.6500000000001</v>
      </c>
      <c r="AB20" s="22">
        <f t="shared" si="8"/>
        <v>0</v>
      </c>
      <c r="AC20" s="22">
        <f t="shared" si="8"/>
        <v>0</v>
      </c>
      <c r="AD20" s="22">
        <f t="shared" si="8"/>
        <v>1262.6500000000001</v>
      </c>
      <c r="AE20" s="22">
        <f t="shared" si="8"/>
        <v>0</v>
      </c>
      <c r="AG20" s="56"/>
      <c r="AH20" s="15" t="s">
        <v>12</v>
      </c>
      <c r="AI20" s="21">
        <f>IF(X20&lt;1, (12*C20+C20*C51)* (1+$C$14+X20)*$C$11/12, (( 12*C20+C20*C51)* (1+$C$14)+12*X20)*$C$11/12)</f>
        <v>7600.4071508362831</v>
      </c>
      <c r="AJ20" s="21">
        <f>IF(Y20&lt;1, (12*D20+D20*D51)* (1+$C$14+Y20)*$C$11/12, (( 12*D20+D20*D51)* (1+$C$14)+12*Y20)*$C$11/12)</f>
        <v>8436.1797064934981</v>
      </c>
      <c r="AK20" s="21">
        <f>IF(Z20&lt;1, (12*E20+E20*E51)* (1+$C$14+Z20)*$C$11/12, (( 12*E20+E20*E51)* (1+$C$14)+12*Z20)*$C$11/12)</f>
        <v>9132.751877816534</v>
      </c>
      <c r="AL20" s="21">
        <f t="shared" ref="AL20:AP35" si="9">IF(AA20&lt;1, (12*F20+F20*F51)* (1+$C$14+AA20)*$C$11/12, (( 12*F20+F20*F51)* (1+$C$14)+12*AA20)*$C$11/12)</f>
        <v>9576.3533339175829</v>
      </c>
      <c r="AM20" s="21">
        <f t="shared" si="9"/>
        <v>0</v>
      </c>
      <c r="AN20" s="21">
        <f t="shared" si="9"/>
        <v>0</v>
      </c>
      <c r="AO20" s="21">
        <f t="shared" si="9"/>
        <v>9685.4780007022655</v>
      </c>
      <c r="AP20" s="21">
        <f t="shared" si="9"/>
        <v>0</v>
      </c>
      <c r="AQ20" s="56"/>
      <c r="AR20" s="51"/>
      <c r="AS20" s="51"/>
    </row>
    <row r="21" spans="1:45" x14ac:dyDescent="0.2">
      <c r="A21" s="10"/>
      <c r="B21" s="15">
        <v>15</v>
      </c>
      <c r="C21" s="16">
        <v>5017.3100000000004</v>
      </c>
      <c r="D21" s="17">
        <v>5394.35</v>
      </c>
      <c r="E21" s="16">
        <v>5593.59</v>
      </c>
      <c r="F21" s="16">
        <v>6301.27</v>
      </c>
      <c r="G21" s="20"/>
      <c r="H21" s="20"/>
      <c r="I21" s="20">
        <v>6837.15</v>
      </c>
      <c r="J21" s="20">
        <v>7042.26</v>
      </c>
      <c r="K21" s="10"/>
      <c r="M21" s="15">
        <v>15</v>
      </c>
      <c r="N21" s="23">
        <f t="shared" si="0"/>
        <v>5017.3100000000004</v>
      </c>
      <c r="O21" s="23">
        <f t="shared" si="1"/>
        <v>5394.35</v>
      </c>
      <c r="P21" s="23">
        <f t="shared" si="2"/>
        <v>5593.59</v>
      </c>
      <c r="Q21" s="23">
        <f t="shared" si="3"/>
        <v>6301.27</v>
      </c>
      <c r="R21" s="23">
        <f t="shared" si="4"/>
        <v>0</v>
      </c>
      <c r="S21" s="23">
        <f t="shared" si="5"/>
        <v>0</v>
      </c>
      <c r="T21" s="23">
        <f t="shared" si="6"/>
        <v>6837.15</v>
      </c>
      <c r="U21" s="23">
        <f t="shared" si="7"/>
        <v>7042.26</v>
      </c>
      <c r="W21" s="15">
        <v>15</v>
      </c>
      <c r="X21" s="22">
        <f t="shared" ref="X21:AE38" si="10">IF(N21&gt;$B$46,$C$47,IF(N21&gt;$B$45,$C$46,IF(N21&gt;$B$44,$C$45,IF(N21&gt;$B$43,$C$44,IF(N21&gt;$B$42,$C$43,IF(N21&gt;0,$C$42,0))))))</f>
        <v>0.17799999999999999</v>
      </c>
      <c r="Y21" s="22">
        <f t="shared" si="8"/>
        <v>0.17799999999999999</v>
      </c>
      <c r="Z21" s="22">
        <f t="shared" si="8"/>
        <v>0.17799999999999999</v>
      </c>
      <c r="AA21" s="22">
        <f t="shared" si="8"/>
        <v>0.17799999999999999</v>
      </c>
      <c r="AB21" s="22">
        <f t="shared" si="8"/>
        <v>0</v>
      </c>
      <c r="AC21" s="22">
        <f t="shared" si="8"/>
        <v>0</v>
      </c>
      <c r="AD21" s="22">
        <f t="shared" si="8"/>
        <v>0.17799999999999999</v>
      </c>
      <c r="AE21" s="22">
        <f t="shared" si="8"/>
        <v>0.17799999999999999</v>
      </c>
      <c r="AG21" s="56"/>
      <c r="AH21" s="15">
        <v>15</v>
      </c>
      <c r="AI21" s="21">
        <f t="shared" ref="AI21:AI38" si="11">IF(X21&lt;1, (12*C21+C21*C52)* (1+$C$14+X21)*$C$11/12, (( 12*C21+C21*C52)* (1+$C$14)+12*X21)*$C$11/12)</f>
        <v>6228.3036541424817</v>
      </c>
      <c r="AJ21" s="21">
        <f t="shared" ref="AJ21:AJ38" si="12">IF(Y21&lt;1, (12*D21+D21*D52)* (1+$C$14+Y21)*$C$11/12, (( 12*D21+D21*D52)* (1+$C$14)+12*Y21)*$C$11/12)</f>
        <v>6696.3472093060836</v>
      </c>
      <c r="AK21" s="21">
        <f t="shared" ref="AK21:AP38" si="13">IF(Z21&lt;1, (12*E21+E21*E52)* (1+$C$14+Z21)*$C$11/12, (( 12*E21+E21*E52)* (1+$C$14)+12*Z21)*$C$11/12)</f>
        <v>6943.6763996593481</v>
      </c>
      <c r="AL21" s="21">
        <f t="shared" si="9"/>
        <v>7822.1642606772157</v>
      </c>
      <c r="AM21" s="21">
        <f t="shared" si="9"/>
        <v>0</v>
      </c>
      <c r="AN21" s="21">
        <f t="shared" si="9"/>
        <v>0</v>
      </c>
      <c r="AO21" s="21">
        <f t="shared" si="9"/>
        <v>8487.3859356747471</v>
      </c>
      <c r="AP21" s="21">
        <f t="shared" si="9"/>
        <v>8742.0019276108978</v>
      </c>
      <c r="AQ21" s="56"/>
      <c r="AR21" s="51"/>
      <c r="AS21" s="51"/>
    </row>
    <row r="22" spans="1:45" x14ac:dyDescent="0.2">
      <c r="A22" s="10"/>
      <c r="B22" s="15">
        <v>14</v>
      </c>
      <c r="C22" s="16">
        <v>4542.6400000000003</v>
      </c>
      <c r="D22" s="17">
        <v>4885.93</v>
      </c>
      <c r="E22" s="16">
        <v>5167.63</v>
      </c>
      <c r="F22" s="16">
        <v>5593.59</v>
      </c>
      <c r="G22" s="20"/>
      <c r="H22" s="20"/>
      <c r="I22" s="20">
        <v>6246.27</v>
      </c>
      <c r="J22" s="20">
        <v>6433.67</v>
      </c>
      <c r="K22" s="10"/>
      <c r="M22" s="15">
        <v>14</v>
      </c>
      <c r="N22" s="23">
        <f t="shared" si="0"/>
        <v>4542.6400000000003</v>
      </c>
      <c r="O22" s="23">
        <f t="shared" si="1"/>
        <v>4885.93</v>
      </c>
      <c r="P22" s="23">
        <f t="shared" si="2"/>
        <v>5167.63</v>
      </c>
      <c r="Q22" s="23">
        <f t="shared" si="3"/>
        <v>5593.59</v>
      </c>
      <c r="R22" s="23">
        <f t="shared" si="4"/>
        <v>0</v>
      </c>
      <c r="S22" s="23">
        <f t="shared" si="5"/>
        <v>0</v>
      </c>
      <c r="T22" s="23">
        <f t="shared" si="6"/>
        <v>6246.27</v>
      </c>
      <c r="U22" s="23">
        <f t="shared" si="7"/>
        <v>6433.67</v>
      </c>
      <c r="W22" s="15">
        <v>14</v>
      </c>
      <c r="X22" s="22">
        <f t="shared" si="10"/>
        <v>0.20499999999999999</v>
      </c>
      <c r="Y22" s="22">
        <f t="shared" si="8"/>
        <v>0.20499999999999999</v>
      </c>
      <c r="Z22" s="22">
        <f t="shared" si="8"/>
        <v>0.17799999999999999</v>
      </c>
      <c r="AA22" s="22">
        <f t="shared" si="8"/>
        <v>0.17799999999999999</v>
      </c>
      <c r="AB22" s="22">
        <f t="shared" si="8"/>
        <v>0</v>
      </c>
      <c r="AC22" s="22">
        <f t="shared" si="8"/>
        <v>0</v>
      </c>
      <c r="AD22" s="22">
        <f t="shared" si="8"/>
        <v>0.17799999999999999</v>
      </c>
      <c r="AE22" s="22">
        <f t="shared" si="8"/>
        <v>0.17799999999999999</v>
      </c>
      <c r="AG22" s="56"/>
      <c r="AH22" s="15">
        <v>14</v>
      </c>
      <c r="AI22" s="21">
        <f t="shared" si="11"/>
        <v>5765.0419682162674</v>
      </c>
      <c r="AJ22" s="21">
        <f t="shared" si="12"/>
        <v>6200.7096102193673</v>
      </c>
      <c r="AK22" s="21">
        <f t="shared" si="13"/>
        <v>6414.9053600946163</v>
      </c>
      <c r="AL22" s="21">
        <f t="shared" si="9"/>
        <v>6943.6763996593481</v>
      </c>
      <c r="AM22" s="21">
        <f t="shared" si="9"/>
        <v>0</v>
      </c>
      <c r="AN22" s="21">
        <f t="shared" si="9"/>
        <v>0</v>
      </c>
      <c r="AO22" s="21">
        <f t="shared" si="9"/>
        <v>7753.8892884355491</v>
      </c>
      <c r="AP22" s="21">
        <f t="shared" si="9"/>
        <v>7986.5207393098826</v>
      </c>
      <c r="AQ22" s="56"/>
      <c r="AR22" s="51"/>
      <c r="AS22" s="51"/>
    </row>
    <row r="23" spans="1:45" x14ac:dyDescent="0.2">
      <c r="A23" s="10"/>
      <c r="B23" s="15" t="s">
        <v>13</v>
      </c>
      <c r="C23" s="16"/>
      <c r="D23" s="17">
        <v>4508.07</v>
      </c>
      <c r="E23" s="16">
        <v>4748.54</v>
      </c>
      <c r="F23" s="16"/>
      <c r="G23" s="20">
        <v>5167.63</v>
      </c>
      <c r="H23" s="20">
        <v>5593.59</v>
      </c>
      <c r="I23" s="20">
        <v>6246.27</v>
      </c>
      <c r="J23" s="20">
        <v>6433.67</v>
      </c>
      <c r="K23" s="10"/>
      <c r="M23" s="15" t="s">
        <v>13</v>
      </c>
      <c r="N23" s="23">
        <f t="shared" si="0"/>
        <v>0</v>
      </c>
      <c r="O23" s="23">
        <f t="shared" si="1"/>
        <v>4508.07</v>
      </c>
      <c r="P23" s="23">
        <f t="shared" si="2"/>
        <v>4748.54</v>
      </c>
      <c r="Q23" s="23">
        <f t="shared" si="3"/>
        <v>0</v>
      </c>
      <c r="R23" s="23">
        <f t="shared" si="4"/>
        <v>5167.63</v>
      </c>
      <c r="S23" s="23">
        <f t="shared" si="5"/>
        <v>5593.59</v>
      </c>
      <c r="T23" s="23">
        <f t="shared" si="6"/>
        <v>6246.27</v>
      </c>
      <c r="U23" s="23">
        <f t="shared" si="7"/>
        <v>6433.67</v>
      </c>
      <c r="W23" s="15" t="s">
        <v>13</v>
      </c>
      <c r="X23" s="22">
        <f t="shared" si="10"/>
        <v>0</v>
      </c>
      <c r="Y23" s="22">
        <f t="shared" si="8"/>
        <v>0.20499999999999999</v>
      </c>
      <c r="Z23" s="22">
        <f t="shared" si="8"/>
        <v>0.20499999999999999</v>
      </c>
      <c r="AA23" s="22">
        <f t="shared" si="8"/>
        <v>0</v>
      </c>
      <c r="AB23" s="22">
        <f t="shared" si="8"/>
        <v>0.17799999999999999</v>
      </c>
      <c r="AC23" s="22">
        <f t="shared" si="8"/>
        <v>0.17799999999999999</v>
      </c>
      <c r="AD23" s="22">
        <f t="shared" si="8"/>
        <v>0.17799999999999999</v>
      </c>
      <c r="AE23" s="22">
        <f t="shared" si="8"/>
        <v>0.17799999999999999</v>
      </c>
      <c r="AG23" s="56"/>
      <c r="AH23" s="15" t="s">
        <v>13</v>
      </c>
      <c r="AI23" s="21">
        <f t="shared" si="11"/>
        <v>0</v>
      </c>
      <c r="AJ23" s="21">
        <f t="shared" si="12"/>
        <v>5785.8761752827004</v>
      </c>
      <c r="AK23" s="21">
        <f t="shared" si="13"/>
        <v>6094.5070625293993</v>
      </c>
      <c r="AL23" s="21">
        <f t="shared" si="9"/>
        <v>0</v>
      </c>
      <c r="AM23" s="21">
        <f t="shared" si="9"/>
        <v>6414.9053600946163</v>
      </c>
      <c r="AN23" s="21">
        <f t="shared" si="9"/>
        <v>6943.6763996593481</v>
      </c>
      <c r="AO23" s="21">
        <f t="shared" si="9"/>
        <v>7753.8892884355491</v>
      </c>
      <c r="AP23" s="21">
        <f t="shared" si="9"/>
        <v>7986.5207393098826</v>
      </c>
      <c r="AQ23" s="56"/>
      <c r="AR23" s="51"/>
      <c r="AS23" s="51"/>
    </row>
    <row r="24" spans="1:45" s="27" customFormat="1" x14ac:dyDescent="0.2">
      <c r="A24" s="10"/>
      <c r="B24" s="24">
        <v>13</v>
      </c>
      <c r="C24" s="23">
        <v>4188.38</v>
      </c>
      <c r="D24" s="25">
        <v>4508.07</v>
      </c>
      <c r="E24" s="23">
        <v>4748.54</v>
      </c>
      <c r="F24" s="23">
        <v>5215.72</v>
      </c>
      <c r="G24" s="26"/>
      <c r="H24" s="26"/>
      <c r="I24" s="26">
        <v>5861.53</v>
      </c>
      <c r="J24" s="26">
        <v>6037.38</v>
      </c>
      <c r="K24" s="10"/>
      <c r="M24" s="24">
        <v>13</v>
      </c>
      <c r="N24" s="23">
        <f t="shared" si="0"/>
        <v>4188.38</v>
      </c>
      <c r="O24" s="23">
        <f t="shared" si="1"/>
        <v>4508.07</v>
      </c>
      <c r="P24" s="23">
        <f t="shared" si="2"/>
        <v>4748.54</v>
      </c>
      <c r="Q24" s="23">
        <f t="shared" si="3"/>
        <v>5215.72</v>
      </c>
      <c r="R24" s="23">
        <f t="shared" si="4"/>
        <v>0</v>
      </c>
      <c r="S24" s="23">
        <f t="shared" si="5"/>
        <v>0</v>
      </c>
      <c r="T24" s="23">
        <f t="shared" si="6"/>
        <v>5861.53</v>
      </c>
      <c r="U24" s="23">
        <f t="shared" si="7"/>
        <v>6037.38</v>
      </c>
      <c r="W24" s="24">
        <v>13</v>
      </c>
      <c r="X24" s="22">
        <f t="shared" si="10"/>
        <v>0.20499999999999999</v>
      </c>
      <c r="Y24" s="22">
        <f t="shared" si="8"/>
        <v>0.20499999999999999</v>
      </c>
      <c r="Z24" s="22">
        <f t="shared" si="8"/>
        <v>0.20499999999999999</v>
      </c>
      <c r="AA24" s="22">
        <f t="shared" si="8"/>
        <v>0.17799999999999999</v>
      </c>
      <c r="AB24" s="22">
        <f t="shared" si="8"/>
        <v>0</v>
      </c>
      <c r="AC24" s="22">
        <f t="shared" si="8"/>
        <v>0</v>
      </c>
      <c r="AD24" s="22">
        <f t="shared" si="8"/>
        <v>0.17799999999999999</v>
      </c>
      <c r="AE24" s="22">
        <f t="shared" si="8"/>
        <v>0.17799999999999999</v>
      </c>
      <c r="AG24" s="56"/>
      <c r="AH24" s="24">
        <v>13</v>
      </c>
      <c r="AI24" s="21">
        <f t="shared" si="11"/>
        <v>5375.5704891517998</v>
      </c>
      <c r="AJ24" s="21">
        <f t="shared" si="12"/>
        <v>5785.8761752827004</v>
      </c>
      <c r="AK24" s="21">
        <f t="shared" si="13"/>
        <v>6094.5070625293993</v>
      </c>
      <c r="AL24" s="21">
        <f t="shared" si="9"/>
        <v>6547.8307177101997</v>
      </c>
      <c r="AM24" s="21">
        <f t="shared" si="9"/>
        <v>0</v>
      </c>
      <c r="AN24" s="21">
        <f t="shared" si="9"/>
        <v>0</v>
      </c>
      <c r="AO24" s="21">
        <f t="shared" si="9"/>
        <v>7358.5825517435505</v>
      </c>
      <c r="AP24" s="21">
        <f t="shared" si="9"/>
        <v>7579.3451754482985</v>
      </c>
      <c r="AQ24" s="56"/>
      <c r="AR24" s="52"/>
      <c r="AS24" s="52"/>
    </row>
    <row r="25" spans="1:45" x14ac:dyDescent="0.2">
      <c r="A25" s="10"/>
      <c r="B25" s="15">
        <v>12</v>
      </c>
      <c r="C25" s="16">
        <v>3774.86</v>
      </c>
      <c r="D25" s="17">
        <v>4040.88</v>
      </c>
      <c r="E25" s="16">
        <v>4604.26</v>
      </c>
      <c r="F25" s="16">
        <v>5098.93</v>
      </c>
      <c r="G25" s="20"/>
      <c r="H25" s="20"/>
      <c r="I25" s="20">
        <v>5737.87</v>
      </c>
      <c r="J25" s="20">
        <v>5910</v>
      </c>
      <c r="K25" s="10"/>
      <c r="M25" s="15">
        <v>12</v>
      </c>
      <c r="N25" s="23">
        <f t="shared" si="0"/>
        <v>3774.86</v>
      </c>
      <c r="O25" s="23">
        <f t="shared" si="1"/>
        <v>4040.88</v>
      </c>
      <c r="P25" s="23">
        <f t="shared" si="2"/>
        <v>4604.26</v>
      </c>
      <c r="Q25" s="23">
        <f t="shared" si="3"/>
        <v>5098.93</v>
      </c>
      <c r="R25" s="23">
        <f t="shared" si="4"/>
        <v>0</v>
      </c>
      <c r="S25" s="23">
        <f t="shared" si="5"/>
        <v>0</v>
      </c>
      <c r="T25" s="23">
        <f t="shared" si="6"/>
        <v>5737.87</v>
      </c>
      <c r="U25" s="23">
        <f t="shared" si="7"/>
        <v>5910</v>
      </c>
      <c r="W25" s="15">
        <v>12</v>
      </c>
      <c r="X25" s="22">
        <f t="shared" si="10"/>
        <v>0.20499999999999999</v>
      </c>
      <c r="Y25" s="22">
        <f t="shared" si="8"/>
        <v>0.20499999999999999</v>
      </c>
      <c r="Z25" s="22">
        <f t="shared" si="8"/>
        <v>0.20499999999999999</v>
      </c>
      <c r="AA25" s="22">
        <f t="shared" si="8"/>
        <v>0.17799999999999999</v>
      </c>
      <c r="AB25" s="22">
        <f t="shared" si="8"/>
        <v>0</v>
      </c>
      <c r="AC25" s="22">
        <f t="shared" si="8"/>
        <v>0</v>
      </c>
      <c r="AD25" s="22">
        <f t="shared" si="8"/>
        <v>0.17799999999999999</v>
      </c>
      <c r="AE25" s="22">
        <f t="shared" si="8"/>
        <v>0.17799999999999999</v>
      </c>
      <c r="AG25" s="56"/>
      <c r="AH25" s="15">
        <v>12</v>
      </c>
      <c r="AI25" s="21">
        <f t="shared" si="11"/>
        <v>4844.8388199445999</v>
      </c>
      <c r="AJ25" s="21">
        <f t="shared" si="12"/>
        <v>5186.2618191767997</v>
      </c>
      <c r="AK25" s="21">
        <f t="shared" si="13"/>
        <v>5909.3310970786006</v>
      </c>
      <c r="AL25" s="21">
        <f t="shared" si="9"/>
        <v>6401.2121972525501</v>
      </c>
      <c r="AM25" s="21">
        <f t="shared" si="9"/>
        <v>0</v>
      </c>
      <c r="AN25" s="21">
        <f t="shared" si="9"/>
        <v>0</v>
      </c>
      <c r="AO25" s="21">
        <f t="shared" si="9"/>
        <v>7203.33941243545</v>
      </c>
      <c r="AP25" s="21">
        <f t="shared" si="9"/>
        <v>7419.4319368499991</v>
      </c>
      <c r="AQ25" s="56"/>
      <c r="AR25" s="51"/>
      <c r="AS25" s="51"/>
    </row>
    <row r="26" spans="1:45" x14ac:dyDescent="0.2">
      <c r="A26" s="10"/>
      <c r="B26" s="15">
        <v>11</v>
      </c>
      <c r="C26" s="16">
        <v>3652.64</v>
      </c>
      <c r="D26" s="17">
        <v>3898.38</v>
      </c>
      <c r="E26" s="16">
        <v>4178.29</v>
      </c>
      <c r="F26" s="16">
        <v>4604.26</v>
      </c>
      <c r="G26" s="20"/>
      <c r="H26" s="20"/>
      <c r="I26" s="20">
        <v>5222.6000000000004</v>
      </c>
      <c r="J26" s="20">
        <v>5379.28</v>
      </c>
      <c r="K26" s="10"/>
      <c r="M26" s="15">
        <v>11</v>
      </c>
      <c r="N26" s="23">
        <f t="shared" si="0"/>
        <v>3652.64</v>
      </c>
      <c r="O26" s="23">
        <f t="shared" si="1"/>
        <v>3898.38</v>
      </c>
      <c r="P26" s="23">
        <f t="shared" si="2"/>
        <v>4178.29</v>
      </c>
      <c r="Q26" s="23">
        <f t="shared" si="3"/>
        <v>4604.26</v>
      </c>
      <c r="R26" s="23">
        <f t="shared" si="4"/>
        <v>0</v>
      </c>
      <c r="S26" s="23">
        <f t="shared" si="5"/>
        <v>0</v>
      </c>
      <c r="T26" s="23">
        <f t="shared" si="6"/>
        <v>5222.6000000000004</v>
      </c>
      <c r="U26" s="23">
        <f t="shared" si="7"/>
        <v>5379.28</v>
      </c>
      <c r="W26" s="15">
        <v>11</v>
      </c>
      <c r="X26" s="22">
        <f t="shared" si="10"/>
        <v>0.20499999999999999</v>
      </c>
      <c r="Y26" s="22">
        <f t="shared" si="8"/>
        <v>0.20499999999999999</v>
      </c>
      <c r="Z26" s="22">
        <f t="shared" si="8"/>
        <v>0.20499999999999999</v>
      </c>
      <c r="AA26" s="22">
        <f t="shared" si="8"/>
        <v>0.20499999999999999</v>
      </c>
      <c r="AB26" s="22">
        <f t="shared" si="8"/>
        <v>0</v>
      </c>
      <c r="AC26" s="22">
        <f t="shared" si="8"/>
        <v>0</v>
      </c>
      <c r="AD26" s="22">
        <f t="shared" si="8"/>
        <v>0.17799999999999999</v>
      </c>
      <c r="AE26" s="22">
        <f t="shared" si="8"/>
        <v>0.17799999999999999</v>
      </c>
      <c r="AG26" s="56"/>
      <c r="AH26" s="15">
        <v>11</v>
      </c>
      <c r="AI26" s="21">
        <f t="shared" si="11"/>
        <v>4792.8324569253336</v>
      </c>
      <c r="AJ26" s="21">
        <f t="shared" si="12"/>
        <v>5115.281602738999</v>
      </c>
      <c r="AK26" s="21">
        <f t="shared" si="13"/>
        <v>5482.567109391166</v>
      </c>
      <c r="AL26" s="21">
        <f t="shared" si="9"/>
        <v>6041.506080019667</v>
      </c>
      <c r="AM26" s="21">
        <f t="shared" si="9"/>
        <v>0</v>
      </c>
      <c r="AN26" s="21">
        <f t="shared" si="9"/>
        <v>0</v>
      </c>
      <c r="AO26" s="21">
        <f t="shared" si="9"/>
        <v>6703.1174888883324</v>
      </c>
      <c r="AP26" s="21">
        <f t="shared" si="9"/>
        <v>6904.2135805206663</v>
      </c>
      <c r="AQ26" s="56"/>
      <c r="AR26" s="51"/>
      <c r="AS26" s="51"/>
    </row>
    <row r="27" spans="1:45" x14ac:dyDescent="0.2">
      <c r="A27" s="10"/>
      <c r="B27" s="15">
        <v>10</v>
      </c>
      <c r="C27" s="16">
        <v>3523.62</v>
      </c>
      <c r="D27" s="17">
        <v>3764.77</v>
      </c>
      <c r="E27" s="16">
        <v>4040.88</v>
      </c>
      <c r="F27" s="16">
        <v>4322.55</v>
      </c>
      <c r="G27" s="20"/>
      <c r="H27" s="20"/>
      <c r="I27" s="20">
        <v>4858.4799999999996</v>
      </c>
      <c r="J27" s="20">
        <v>5004.24</v>
      </c>
      <c r="K27" s="10"/>
      <c r="M27" s="15">
        <v>10</v>
      </c>
      <c r="N27" s="23">
        <f t="shared" si="0"/>
        <v>3523.62</v>
      </c>
      <c r="O27" s="23">
        <f t="shared" si="1"/>
        <v>3764.77</v>
      </c>
      <c r="P27" s="23">
        <f t="shared" si="2"/>
        <v>4040.88</v>
      </c>
      <c r="Q27" s="23">
        <f t="shared" si="3"/>
        <v>4322.55</v>
      </c>
      <c r="R27" s="23">
        <f t="shared" si="4"/>
        <v>0</v>
      </c>
      <c r="S27" s="23">
        <f t="shared" si="5"/>
        <v>0</v>
      </c>
      <c r="T27" s="23">
        <f t="shared" si="6"/>
        <v>4858.4799999999996</v>
      </c>
      <c r="U27" s="23">
        <f t="shared" si="7"/>
        <v>5004.24</v>
      </c>
      <c r="W27" s="15">
        <v>10</v>
      </c>
      <c r="X27" s="22">
        <f t="shared" si="10"/>
        <v>0.20499999999999999</v>
      </c>
      <c r="Y27" s="22">
        <f t="shared" si="8"/>
        <v>0.20499999999999999</v>
      </c>
      <c r="Z27" s="22">
        <f t="shared" si="8"/>
        <v>0.20499999999999999</v>
      </c>
      <c r="AA27" s="22">
        <f t="shared" si="8"/>
        <v>0.20499999999999999</v>
      </c>
      <c r="AB27" s="22">
        <f t="shared" si="8"/>
        <v>0</v>
      </c>
      <c r="AC27" s="22">
        <f t="shared" si="8"/>
        <v>0</v>
      </c>
      <c r="AD27" s="22">
        <f t="shared" si="8"/>
        <v>0.20499999999999999</v>
      </c>
      <c r="AE27" s="22">
        <f t="shared" si="8"/>
        <v>0.17799999999999999</v>
      </c>
      <c r="AG27" s="56"/>
      <c r="AH27" s="15">
        <v>10</v>
      </c>
      <c r="AI27" s="21">
        <f t="shared" si="11"/>
        <v>4623.5381263610006</v>
      </c>
      <c r="AJ27" s="21">
        <f t="shared" si="12"/>
        <v>4939.9644774351664</v>
      </c>
      <c r="AK27" s="21">
        <f t="shared" si="13"/>
        <v>5302.2637923640004</v>
      </c>
      <c r="AL27" s="21">
        <f t="shared" si="9"/>
        <v>5671.8586930775009</v>
      </c>
      <c r="AM27" s="21">
        <f t="shared" si="9"/>
        <v>0</v>
      </c>
      <c r="AN27" s="21">
        <f t="shared" si="9"/>
        <v>0</v>
      </c>
      <c r="AO27" s="21">
        <f t="shared" si="9"/>
        <v>6375.0823063106664</v>
      </c>
      <c r="AP27" s="21">
        <f t="shared" si="9"/>
        <v>6422.8561755819983</v>
      </c>
      <c r="AQ27" s="56"/>
      <c r="AR27" s="51"/>
      <c r="AS27" s="51"/>
    </row>
    <row r="28" spans="1:45" x14ac:dyDescent="0.2">
      <c r="A28" s="10"/>
      <c r="B28" s="15" t="s">
        <v>14</v>
      </c>
      <c r="C28" s="16">
        <v>3136.59</v>
      </c>
      <c r="D28" s="17">
        <v>3369.08</v>
      </c>
      <c r="E28" s="16">
        <v>3520.54</v>
      </c>
      <c r="F28" s="16">
        <v>3939.07</v>
      </c>
      <c r="G28" s="20"/>
      <c r="H28" s="20"/>
      <c r="I28" s="20">
        <v>4295.09</v>
      </c>
      <c r="J28" s="20">
        <v>4423.96</v>
      </c>
      <c r="K28" s="10"/>
      <c r="M28" s="15" t="s">
        <v>14</v>
      </c>
      <c r="N28" s="23">
        <f t="shared" si="0"/>
        <v>3136.59</v>
      </c>
      <c r="O28" s="23">
        <f t="shared" si="1"/>
        <v>3369.08</v>
      </c>
      <c r="P28" s="23">
        <f t="shared" si="2"/>
        <v>3520.54</v>
      </c>
      <c r="Q28" s="23">
        <f t="shared" si="3"/>
        <v>3939.07</v>
      </c>
      <c r="R28" s="23">
        <f t="shared" si="4"/>
        <v>0</v>
      </c>
      <c r="S28" s="23">
        <f t="shared" si="5"/>
        <v>0</v>
      </c>
      <c r="T28" s="23">
        <f t="shared" si="6"/>
        <v>4295.09</v>
      </c>
      <c r="U28" s="23">
        <f t="shared" si="7"/>
        <v>4423.96</v>
      </c>
      <c r="W28" s="15" t="s">
        <v>14</v>
      </c>
      <c r="X28" s="22">
        <f t="shared" si="10"/>
        <v>0.20499999999999999</v>
      </c>
      <c r="Y28" s="22">
        <f t="shared" si="8"/>
        <v>0.20499999999999999</v>
      </c>
      <c r="Z28" s="22">
        <f t="shared" si="8"/>
        <v>0.20499999999999999</v>
      </c>
      <c r="AA28" s="22">
        <f t="shared" si="8"/>
        <v>0.20499999999999999</v>
      </c>
      <c r="AB28" s="22">
        <f t="shared" si="8"/>
        <v>0</v>
      </c>
      <c r="AC28" s="22">
        <f t="shared" si="8"/>
        <v>0</v>
      </c>
      <c r="AD28" s="22">
        <f t="shared" si="8"/>
        <v>0.20499999999999999</v>
      </c>
      <c r="AE28" s="22">
        <f t="shared" si="8"/>
        <v>0.20499999999999999</v>
      </c>
      <c r="AG28" s="56"/>
      <c r="AH28" s="15" t="s">
        <v>14</v>
      </c>
      <c r="AI28" s="21">
        <f t="shared" si="11"/>
        <v>4115.6944993395009</v>
      </c>
      <c r="AJ28" s="21">
        <f t="shared" si="12"/>
        <v>4420.7575819073336</v>
      </c>
      <c r="AK28" s="21">
        <f t="shared" si="13"/>
        <v>4619.4966867536668</v>
      </c>
      <c r="AL28" s="21">
        <f t="shared" si="9"/>
        <v>5168.6732188501674</v>
      </c>
      <c r="AM28" s="21">
        <f t="shared" si="9"/>
        <v>0</v>
      </c>
      <c r="AN28" s="21">
        <f t="shared" si="9"/>
        <v>0</v>
      </c>
      <c r="AO28" s="21">
        <f t="shared" si="9"/>
        <v>5635.8268970978343</v>
      </c>
      <c r="AP28" s="21">
        <f t="shared" si="9"/>
        <v>5804.9244043046674</v>
      </c>
      <c r="AQ28" s="56"/>
      <c r="AR28" s="51"/>
      <c r="AS28" s="51"/>
    </row>
    <row r="29" spans="1:45" x14ac:dyDescent="0.2">
      <c r="A29" s="10"/>
      <c r="B29" s="15" t="s">
        <v>15</v>
      </c>
      <c r="C29" s="16">
        <v>3136.59</v>
      </c>
      <c r="D29" s="17">
        <v>3369.08</v>
      </c>
      <c r="E29" s="16">
        <v>3419.58</v>
      </c>
      <c r="F29" s="16">
        <v>3520.54</v>
      </c>
      <c r="G29" s="20"/>
      <c r="H29" s="20"/>
      <c r="I29" s="20">
        <v>3939.07</v>
      </c>
      <c r="J29" s="20">
        <v>4055.96</v>
      </c>
      <c r="K29" s="10"/>
      <c r="M29" s="15" t="s">
        <v>15</v>
      </c>
      <c r="N29" s="23">
        <f t="shared" si="0"/>
        <v>3136.59</v>
      </c>
      <c r="O29" s="23">
        <f t="shared" si="1"/>
        <v>3369.08</v>
      </c>
      <c r="P29" s="23">
        <f t="shared" si="2"/>
        <v>3419.58</v>
      </c>
      <c r="Q29" s="23">
        <f t="shared" si="3"/>
        <v>3520.54</v>
      </c>
      <c r="R29" s="23">
        <f t="shared" si="4"/>
        <v>0</v>
      </c>
      <c r="S29" s="23">
        <f t="shared" si="5"/>
        <v>0</v>
      </c>
      <c r="T29" s="23">
        <f t="shared" si="6"/>
        <v>3939.07</v>
      </c>
      <c r="U29" s="23">
        <f t="shared" si="7"/>
        <v>4055.96</v>
      </c>
      <c r="W29" s="15" t="s">
        <v>15</v>
      </c>
      <c r="X29" s="22">
        <f>IF(N29&gt;$B$46,$C$47,IF(N29&gt;$B$45,$C$46,IF(N29&gt;$B$44,$C$45,IF(N29&gt;$B$43,$C$44,IF(N29&gt;$B$42,$C$43,IF(N29&gt;0,$C$42,0))))))</f>
        <v>0.20499999999999999</v>
      </c>
      <c r="Y29" s="22">
        <f t="shared" si="8"/>
        <v>0.20499999999999999</v>
      </c>
      <c r="Z29" s="22">
        <f t="shared" si="8"/>
        <v>0.20499999999999999</v>
      </c>
      <c r="AA29" s="22">
        <f t="shared" si="8"/>
        <v>0.20499999999999999</v>
      </c>
      <c r="AB29" s="22">
        <f t="shared" si="8"/>
        <v>0</v>
      </c>
      <c r="AC29" s="22">
        <f t="shared" si="8"/>
        <v>0</v>
      </c>
      <c r="AD29" s="22">
        <f t="shared" si="8"/>
        <v>0.20499999999999999</v>
      </c>
      <c r="AE29" s="22">
        <f t="shared" si="8"/>
        <v>0.20499999999999999</v>
      </c>
      <c r="AG29" s="56"/>
      <c r="AH29" s="15" t="s">
        <v>15</v>
      </c>
      <c r="AI29" s="21">
        <f t="shared" si="11"/>
        <v>4115.6944993395009</v>
      </c>
      <c r="AJ29" s="21">
        <f t="shared" si="12"/>
        <v>4420.7575819073336</v>
      </c>
      <c r="AK29" s="21">
        <f t="shared" si="13"/>
        <v>4487.0214455989999</v>
      </c>
      <c r="AL29" s="21">
        <f t="shared" si="9"/>
        <v>4619.4966867536668</v>
      </c>
      <c r="AM29" s="21">
        <f t="shared" si="9"/>
        <v>0</v>
      </c>
      <c r="AN29" s="21">
        <f t="shared" si="9"/>
        <v>0</v>
      </c>
      <c r="AO29" s="21">
        <f t="shared" si="9"/>
        <v>5168.6732188501674</v>
      </c>
      <c r="AP29" s="21">
        <f t="shared" si="9"/>
        <v>5322.0511005713333</v>
      </c>
      <c r="AQ29" s="56"/>
      <c r="AR29" s="51"/>
      <c r="AS29" s="51"/>
    </row>
    <row r="30" spans="1:45" x14ac:dyDescent="0.2">
      <c r="A30" s="10"/>
      <c r="B30" s="15">
        <v>8</v>
      </c>
      <c r="C30" s="16">
        <v>2946.46</v>
      </c>
      <c r="D30" s="17">
        <v>3173.48</v>
      </c>
      <c r="E30" s="16">
        <v>3299.66</v>
      </c>
      <c r="F30" s="16">
        <v>3419.58</v>
      </c>
      <c r="G30" s="20"/>
      <c r="H30" s="20"/>
      <c r="I30" s="20">
        <v>3552.1</v>
      </c>
      <c r="J30" s="20">
        <v>3634.13</v>
      </c>
      <c r="K30" s="10"/>
      <c r="M30" s="15">
        <v>8</v>
      </c>
      <c r="N30" s="23">
        <f t="shared" si="0"/>
        <v>2946.46</v>
      </c>
      <c r="O30" s="23">
        <f t="shared" si="1"/>
        <v>3173.48</v>
      </c>
      <c r="P30" s="23">
        <f t="shared" si="2"/>
        <v>3299.66</v>
      </c>
      <c r="Q30" s="23">
        <f t="shared" si="3"/>
        <v>3419.58</v>
      </c>
      <c r="R30" s="23">
        <f t="shared" si="4"/>
        <v>0</v>
      </c>
      <c r="S30" s="23">
        <f t="shared" si="5"/>
        <v>0</v>
      </c>
      <c r="T30" s="23">
        <f t="shared" si="6"/>
        <v>3552.1</v>
      </c>
      <c r="U30" s="23">
        <f t="shared" si="7"/>
        <v>3634.13</v>
      </c>
      <c r="W30" s="15">
        <v>8</v>
      </c>
      <c r="X30" s="22">
        <f t="shared" si="10"/>
        <v>0.20499999999999999</v>
      </c>
      <c r="Y30" s="22">
        <f t="shared" si="8"/>
        <v>0.20499999999999999</v>
      </c>
      <c r="Z30" s="22">
        <f t="shared" si="8"/>
        <v>0.20499999999999999</v>
      </c>
      <c r="AA30" s="22">
        <f t="shared" si="8"/>
        <v>0.20499999999999999</v>
      </c>
      <c r="AB30" s="22">
        <f t="shared" si="8"/>
        <v>0</v>
      </c>
      <c r="AC30" s="22">
        <f t="shared" si="8"/>
        <v>0</v>
      </c>
      <c r="AD30" s="22">
        <f t="shared" si="8"/>
        <v>0.20499999999999999</v>
      </c>
      <c r="AE30" s="22">
        <f t="shared" si="8"/>
        <v>0.20499999999999999</v>
      </c>
      <c r="AG30" s="56"/>
      <c r="AH30" s="15">
        <v>8</v>
      </c>
      <c r="AI30" s="21">
        <f t="shared" si="11"/>
        <v>3908.0514229372006</v>
      </c>
      <c r="AJ30" s="21">
        <f t="shared" si="12"/>
        <v>4209.1604941736005</v>
      </c>
      <c r="AK30" s="21">
        <f t="shared" si="13"/>
        <v>4376.5199453611995</v>
      </c>
      <c r="AL30" s="21">
        <f t="shared" si="9"/>
        <v>4535.5764153755999</v>
      </c>
      <c r="AM30" s="21">
        <f t="shared" si="9"/>
        <v>0</v>
      </c>
      <c r="AN30" s="21">
        <f t="shared" si="9"/>
        <v>0</v>
      </c>
      <c r="AO30" s="21">
        <f t="shared" si="9"/>
        <v>4711.3449561219995</v>
      </c>
      <c r="AP30" s="21">
        <f t="shared" si="9"/>
        <v>4820.1458420066001</v>
      </c>
      <c r="AQ30" s="56"/>
      <c r="AR30" s="51"/>
      <c r="AS30" s="51"/>
    </row>
    <row r="31" spans="1:45" x14ac:dyDescent="0.2">
      <c r="A31" s="10"/>
      <c r="B31" s="15">
        <v>7</v>
      </c>
      <c r="C31" s="16">
        <v>2772.35</v>
      </c>
      <c r="D31" s="17">
        <v>2994.05</v>
      </c>
      <c r="E31" s="16">
        <v>3160.84</v>
      </c>
      <c r="F31" s="16">
        <v>3287.05</v>
      </c>
      <c r="G31" s="20"/>
      <c r="H31" s="20"/>
      <c r="I31" s="20">
        <v>3388.03</v>
      </c>
      <c r="J31" s="20">
        <v>3476.36</v>
      </c>
      <c r="K31" s="10"/>
      <c r="M31" s="15">
        <v>7</v>
      </c>
      <c r="N31" s="23">
        <f t="shared" si="0"/>
        <v>2772.35</v>
      </c>
      <c r="O31" s="23">
        <f t="shared" si="1"/>
        <v>2994.05</v>
      </c>
      <c r="P31" s="23">
        <f t="shared" si="2"/>
        <v>3160.84</v>
      </c>
      <c r="Q31" s="23">
        <f t="shared" si="3"/>
        <v>3287.05</v>
      </c>
      <c r="R31" s="23">
        <f t="shared" si="4"/>
        <v>0</v>
      </c>
      <c r="S31" s="23">
        <f t="shared" si="5"/>
        <v>0</v>
      </c>
      <c r="T31" s="23">
        <f t="shared" si="6"/>
        <v>3388.03</v>
      </c>
      <c r="U31" s="23">
        <f t="shared" si="7"/>
        <v>3476.36</v>
      </c>
      <c r="W31" s="15">
        <v>7</v>
      </c>
      <c r="X31" s="22">
        <f t="shared" si="10"/>
        <v>0.20499999999999999</v>
      </c>
      <c r="Y31" s="22">
        <f t="shared" si="8"/>
        <v>0.20499999999999999</v>
      </c>
      <c r="Z31" s="22">
        <f t="shared" si="8"/>
        <v>0.20499999999999999</v>
      </c>
      <c r="AA31" s="22">
        <f t="shared" si="8"/>
        <v>0.20499999999999999</v>
      </c>
      <c r="AB31" s="22">
        <f t="shared" si="8"/>
        <v>0</v>
      </c>
      <c r="AC31" s="22">
        <f t="shared" si="8"/>
        <v>0</v>
      </c>
      <c r="AD31" s="22">
        <f t="shared" si="8"/>
        <v>0.20499999999999999</v>
      </c>
      <c r="AE31" s="22">
        <f t="shared" si="8"/>
        <v>0.20499999999999999</v>
      </c>
      <c r="AG31" s="56"/>
      <c r="AH31" s="15">
        <v>7</v>
      </c>
      <c r="AI31" s="21">
        <f t="shared" si="11"/>
        <v>3677.1197852270002</v>
      </c>
      <c r="AJ31" s="21">
        <f t="shared" si="12"/>
        <v>3971.1726488210011</v>
      </c>
      <c r="AK31" s="21">
        <f t="shared" si="13"/>
        <v>4192.3953692488003</v>
      </c>
      <c r="AL31" s="21">
        <f t="shared" si="9"/>
        <v>4359.7946110810008</v>
      </c>
      <c r="AM31" s="21">
        <f t="shared" si="9"/>
        <v>0</v>
      </c>
      <c r="AN31" s="21">
        <f t="shared" si="9"/>
        <v>0</v>
      </c>
      <c r="AO31" s="21">
        <f t="shared" si="9"/>
        <v>4493.7299208046006</v>
      </c>
      <c r="AP31" s="21">
        <f t="shared" si="9"/>
        <v>4610.8868420551998</v>
      </c>
      <c r="AQ31" s="56"/>
      <c r="AR31" s="51"/>
      <c r="AS31" s="51"/>
    </row>
    <row r="32" spans="1:45" x14ac:dyDescent="0.2">
      <c r="A32" s="10"/>
      <c r="B32" s="15">
        <v>6</v>
      </c>
      <c r="C32" s="16">
        <v>2725.66</v>
      </c>
      <c r="D32" s="17">
        <v>2945.1</v>
      </c>
      <c r="E32" s="16">
        <v>3067.49</v>
      </c>
      <c r="F32" s="16">
        <v>3192.41</v>
      </c>
      <c r="G32" s="20"/>
      <c r="H32" s="20"/>
      <c r="I32" s="20">
        <v>3274.43</v>
      </c>
      <c r="J32" s="20">
        <v>3362.77</v>
      </c>
      <c r="K32" s="10"/>
      <c r="M32" s="15">
        <v>6</v>
      </c>
      <c r="N32" s="23">
        <f t="shared" si="0"/>
        <v>2725.66</v>
      </c>
      <c r="O32" s="23">
        <f t="shared" si="1"/>
        <v>2945.1</v>
      </c>
      <c r="P32" s="23">
        <f t="shared" si="2"/>
        <v>3067.49</v>
      </c>
      <c r="Q32" s="23">
        <f t="shared" si="3"/>
        <v>3192.41</v>
      </c>
      <c r="R32" s="23">
        <f t="shared" si="4"/>
        <v>0</v>
      </c>
      <c r="S32" s="23">
        <f t="shared" si="5"/>
        <v>0</v>
      </c>
      <c r="T32" s="23">
        <f t="shared" si="6"/>
        <v>3274.43</v>
      </c>
      <c r="U32" s="23">
        <f t="shared" si="7"/>
        <v>3362.77</v>
      </c>
      <c r="W32" s="15">
        <v>6</v>
      </c>
      <c r="X32" s="22">
        <f t="shared" si="10"/>
        <v>0.20499999999999999</v>
      </c>
      <c r="Y32" s="22">
        <f t="shared" si="8"/>
        <v>0.20499999999999999</v>
      </c>
      <c r="Z32" s="22">
        <f t="shared" si="8"/>
        <v>0.20499999999999999</v>
      </c>
      <c r="AA32" s="22">
        <f t="shared" si="8"/>
        <v>0.20499999999999999</v>
      </c>
      <c r="AB32" s="22">
        <f t="shared" si="8"/>
        <v>0</v>
      </c>
      <c r="AC32" s="22">
        <f t="shared" si="8"/>
        <v>0</v>
      </c>
      <c r="AD32" s="22">
        <f t="shared" si="8"/>
        <v>0.20499999999999999</v>
      </c>
      <c r="AE32" s="22">
        <f t="shared" si="8"/>
        <v>0.20499999999999999</v>
      </c>
      <c r="AG32" s="56"/>
      <c r="AH32" s="15">
        <v>6</v>
      </c>
      <c r="AI32" s="21">
        <f t="shared" si="11"/>
        <v>3615.1922786811997</v>
      </c>
      <c r="AJ32" s="21">
        <f t="shared" si="12"/>
        <v>3906.2475803819998</v>
      </c>
      <c r="AK32" s="21">
        <f t="shared" si="13"/>
        <v>4068.5801468017994</v>
      </c>
      <c r="AL32" s="21">
        <f t="shared" si="9"/>
        <v>4234.2683909161997</v>
      </c>
      <c r="AM32" s="21">
        <f t="shared" si="9"/>
        <v>0</v>
      </c>
      <c r="AN32" s="21">
        <f t="shared" si="9"/>
        <v>0</v>
      </c>
      <c r="AO32" s="21">
        <f t="shared" si="9"/>
        <v>4343.0560132525998</v>
      </c>
      <c r="AP32" s="21">
        <f t="shared" si="9"/>
        <v>4460.2261980514004</v>
      </c>
      <c r="AQ32" s="56"/>
      <c r="AR32" s="51"/>
      <c r="AS32" s="51"/>
    </row>
    <row r="33" spans="1:45" x14ac:dyDescent="0.2">
      <c r="A33" s="10"/>
      <c r="B33" s="15">
        <v>5</v>
      </c>
      <c r="C33" s="16">
        <v>2618.9299999999998</v>
      </c>
      <c r="D33" s="17">
        <v>2834.95</v>
      </c>
      <c r="E33" s="16">
        <v>2957.34</v>
      </c>
      <c r="F33" s="16">
        <v>3073.61</v>
      </c>
      <c r="G33" s="20"/>
      <c r="H33" s="20"/>
      <c r="I33" s="20">
        <v>3167.15</v>
      </c>
      <c r="J33" s="20">
        <v>3230.26</v>
      </c>
      <c r="K33" s="10"/>
      <c r="M33" s="15">
        <v>5</v>
      </c>
      <c r="N33" s="23">
        <f t="shared" si="0"/>
        <v>2618.9299999999998</v>
      </c>
      <c r="O33" s="23">
        <f t="shared" si="1"/>
        <v>2834.95</v>
      </c>
      <c r="P33" s="23">
        <f t="shared" si="2"/>
        <v>2957.34</v>
      </c>
      <c r="Q33" s="23">
        <f t="shared" si="3"/>
        <v>3073.61</v>
      </c>
      <c r="R33" s="23">
        <f t="shared" si="4"/>
        <v>0</v>
      </c>
      <c r="S33" s="23">
        <f t="shared" si="5"/>
        <v>0</v>
      </c>
      <c r="T33" s="23">
        <f t="shared" si="6"/>
        <v>3167.15</v>
      </c>
      <c r="U33" s="23">
        <f t="shared" si="7"/>
        <v>3230.26</v>
      </c>
      <c r="W33" s="15">
        <v>5</v>
      </c>
      <c r="X33" s="22">
        <f t="shared" si="10"/>
        <v>0.20499999999999999</v>
      </c>
      <c r="Y33" s="22">
        <f t="shared" si="8"/>
        <v>0.20499999999999999</v>
      </c>
      <c r="Z33" s="22">
        <f t="shared" si="8"/>
        <v>0.20499999999999999</v>
      </c>
      <c r="AA33" s="22">
        <f t="shared" si="8"/>
        <v>0.20499999999999999</v>
      </c>
      <c r="AB33" s="22">
        <f t="shared" si="8"/>
        <v>0</v>
      </c>
      <c r="AC33" s="22">
        <f t="shared" si="8"/>
        <v>0</v>
      </c>
      <c r="AD33" s="22">
        <f t="shared" si="8"/>
        <v>0.20499999999999999</v>
      </c>
      <c r="AE33" s="22">
        <f t="shared" si="8"/>
        <v>0.20499999999999999</v>
      </c>
      <c r="AG33" s="56"/>
      <c r="AH33" s="15">
        <v>5</v>
      </c>
      <c r="AI33" s="21">
        <f t="shared" si="11"/>
        <v>3473.6304287425996</v>
      </c>
      <c r="AJ33" s="21">
        <f t="shared" si="12"/>
        <v>3760.1495969589992</v>
      </c>
      <c r="AK33" s="21">
        <f t="shared" si="13"/>
        <v>3922.482163378801</v>
      </c>
      <c r="AL33" s="21">
        <f t="shared" si="9"/>
        <v>4076.6974383002002</v>
      </c>
      <c r="AM33" s="21">
        <f t="shared" si="9"/>
        <v>0</v>
      </c>
      <c r="AN33" s="21">
        <f t="shared" si="9"/>
        <v>0</v>
      </c>
      <c r="AO33" s="21">
        <f t="shared" si="9"/>
        <v>4200.7646681630004</v>
      </c>
      <c r="AP33" s="21">
        <f t="shared" si="9"/>
        <v>4284.4709208532004</v>
      </c>
      <c r="AQ33" s="56"/>
      <c r="AR33" s="51"/>
      <c r="AS33" s="51"/>
    </row>
    <row r="34" spans="1:45" x14ac:dyDescent="0.2">
      <c r="A34" s="10"/>
      <c r="B34" s="15">
        <v>4</v>
      </c>
      <c r="C34" s="28">
        <v>2500.6999999999998</v>
      </c>
      <c r="D34" s="17">
        <v>2718.69</v>
      </c>
      <c r="E34" s="16">
        <v>2871.67</v>
      </c>
      <c r="F34" s="16">
        <v>2957.34</v>
      </c>
      <c r="G34" s="20"/>
      <c r="H34" s="20"/>
      <c r="I34" s="20">
        <v>3043.02</v>
      </c>
      <c r="J34" s="20">
        <v>3098.08</v>
      </c>
      <c r="K34" s="10"/>
      <c r="M34" s="15">
        <v>4</v>
      </c>
      <c r="N34" s="23">
        <f t="shared" si="0"/>
        <v>2500.6999999999998</v>
      </c>
      <c r="O34" s="23">
        <f t="shared" si="1"/>
        <v>2718.69</v>
      </c>
      <c r="P34" s="23">
        <f t="shared" si="2"/>
        <v>2871.67</v>
      </c>
      <c r="Q34" s="23">
        <f t="shared" si="3"/>
        <v>2957.34</v>
      </c>
      <c r="R34" s="23">
        <f t="shared" si="4"/>
        <v>0</v>
      </c>
      <c r="S34" s="23">
        <f t="shared" si="5"/>
        <v>0</v>
      </c>
      <c r="T34" s="23">
        <f t="shared" si="6"/>
        <v>3043.02</v>
      </c>
      <c r="U34" s="23">
        <f t="shared" si="7"/>
        <v>3098.08</v>
      </c>
      <c r="W34" s="15">
        <v>4</v>
      </c>
      <c r="X34" s="22">
        <f t="shared" si="10"/>
        <v>0.20499999999999999</v>
      </c>
      <c r="Y34" s="22">
        <f t="shared" si="8"/>
        <v>0.20499999999999999</v>
      </c>
      <c r="Z34" s="22">
        <f t="shared" si="8"/>
        <v>0.20499999999999999</v>
      </c>
      <c r="AA34" s="22">
        <f t="shared" si="8"/>
        <v>0.20499999999999999</v>
      </c>
      <c r="AB34" s="22">
        <f t="shared" si="8"/>
        <v>0</v>
      </c>
      <c r="AC34" s="22">
        <f t="shared" si="8"/>
        <v>0</v>
      </c>
      <c r="AD34" s="22">
        <f t="shared" si="8"/>
        <v>0.20499999999999999</v>
      </c>
      <c r="AE34" s="22">
        <f t="shared" si="8"/>
        <v>0.20499999999999999</v>
      </c>
      <c r="AG34" s="56"/>
      <c r="AH34" s="15">
        <v>4</v>
      </c>
      <c r="AI34" s="21">
        <f t="shared" si="11"/>
        <v>3314.9873282963331</v>
      </c>
      <c r="AJ34" s="21">
        <f t="shared" si="12"/>
        <v>3603.9600510120999</v>
      </c>
      <c r="AK34" s="21">
        <f t="shared" si="13"/>
        <v>3806.7539733069666</v>
      </c>
      <c r="AL34" s="21">
        <f t="shared" si="9"/>
        <v>3920.3201605405998</v>
      </c>
      <c r="AM34" s="21">
        <f t="shared" si="9"/>
        <v>0</v>
      </c>
      <c r="AN34" s="21">
        <f t="shared" si="9"/>
        <v>0</v>
      </c>
      <c r="AO34" s="21">
        <f t="shared" si="9"/>
        <v>4033.8996040118</v>
      </c>
      <c r="AP34" s="21">
        <f t="shared" si="9"/>
        <v>4106.8884480538663</v>
      </c>
      <c r="AQ34" s="56"/>
      <c r="AR34" s="51"/>
      <c r="AS34" s="51"/>
    </row>
    <row r="35" spans="1:45" x14ac:dyDescent="0.2">
      <c r="A35" s="10"/>
      <c r="B35" s="15">
        <v>3</v>
      </c>
      <c r="C35" s="16">
        <v>2468.79</v>
      </c>
      <c r="D35" s="17">
        <v>2681.96</v>
      </c>
      <c r="E35" s="16">
        <v>2743.16</v>
      </c>
      <c r="F35" s="16">
        <v>2841.06</v>
      </c>
      <c r="G35" s="20"/>
      <c r="H35" s="20"/>
      <c r="I35" s="20">
        <v>2920.62</v>
      </c>
      <c r="J35" s="20">
        <v>2987.93</v>
      </c>
      <c r="K35" s="10"/>
      <c r="M35" s="15">
        <v>3</v>
      </c>
      <c r="N35" s="23">
        <f t="shared" si="0"/>
        <v>2468.79</v>
      </c>
      <c r="O35" s="23">
        <f t="shared" si="1"/>
        <v>2681.96</v>
      </c>
      <c r="P35" s="23">
        <f t="shared" si="2"/>
        <v>2743.16</v>
      </c>
      <c r="Q35" s="23">
        <f t="shared" si="3"/>
        <v>2841.06</v>
      </c>
      <c r="R35" s="23">
        <f t="shared" si="4"/>
        <v>0</v>
      </c>
      <c r="S35" s="23">
        <f t="shared" si="5"/>
        <v>0</v>
      </c>
      <c r="T35" s="23">
        <f t="shared" si="6"/>
        <v>2920.62</v>
      </c>
      <c r="U35" s="23">
        <f t="shared" si="7"/>
        <v>2987.93</v>
      </c>
      <c r="W35" s="15">
        <v>3</v>
      </c>
      <c r="X35" s="22">
        <f t="shared" si="10"/>
        <v>0.20499999999999999</v>
      </c>
      <c r="Y35" s="22">
        <f t="shared" si="8"/>
        <v>0.20499999999999999</v>
      </c>
      <c r="Z35" s="22">
        <f t="shared" si="8"/>
        <v>0.20499999999999999</v>
      </c>
      <c r="AA35" s="22">
        <f t="shared" si="8"/>
        <v>0.20499999999999999</v>
      </c>
      <c r="AB35" s="22">
        <f t="shared" si="8"/>
        <v>0</v>
      </c>
      <c r="AC35" s="22">
        <f t="shared" si="8"/>
        <v>0</v>
      </c>
      <c r="AD35" s="22">
        <f t="shared" si="8"/>
        <v>0.20499999999999999</v>
      </c>
      <c r="AE35" s="22">
        <f t="shared" si="8"/>
        <v>0.20499999999999999</v>
      </c>
      <c r="AG35" s="56"/>
      <c r="AH35" s="15">
        <v>3</v>
      </c>
      <c r="AI35" s="21">
        <f t="shared" si="11"/>
        <v>3272.6866742211</v>
      </c>
      <c r="AJ35" s="21">
        <f t="shared" si="12"/>
        <v>3555.2698904297336</v>
      </c>
      <c r="AK35" s="21">
        <f t="shared" si="13"/>
        <v>3636.3980643377331</v>
      </c>
      <c r="AL35" s="21">
        <f t="shared" si="9"/>
        <v>3766.1766301153998</v>
      </c>
      <c r="AM35" s="21">
        <f t="shared" si="9"/>
        <v>0</v>
      </c>
      <c r="AN35" s="21">
        <f t="shared" si="9"/>
        <v>0</v>
      </c>
      <c r="AO35" s="21">
        <f t="shared" si="9"/>
        <v>3871.6432561958004</v>
      </c>
      <c r="AP35" s="21">
        <f t="shared" si="9"/>
        <v>3960.8709912570334</v>
      </c>
      <c r="AQ35" s="56"/>
      <c r="AR35" s="51"/>
      <c r="AS35" s="51"/>
    </row>
    <row r="36" spans="1:45" x14ac:dyDescent="0.2">
      <c r="A36" s="10"/>
      <c r="B36" s="15" t="s">
        <v>16</v>
      </c>
      <c r="C36" s="16">
        <v>2369.86</v>
      </c>
      <c r="D36" s="20">
        <v>2577.9299999999998</v>
      </c>
      <c r="E36" s="17">
        <v>2657.48</v>
      </c>
      <c r="F36" s="16">
        <v>2755.41</v>
      </c>
      <c r="G36" s="20"/>
      <c r="H36" s="20"/>
      <c r="I36" s="17">
        <v>2822.72</v>
      </c>
      <c r="J36" s="16">
        <v>2914.51</v>
      </c>
      <c r="K36" s="10"/>
      <c r="M36" s="15" t="s">
        <v>16</v>
      </c>
      <c r="N36" s="23">
        <f t="shared" si="0"/>
        <v>2369.86</v>
      </c>
      <c r="O36" s="23">
        <f t="shared" si="1"/>
        <v>2577.9299999999998</v>
      </c>
      <c r="P36" s="23">
        <f t="shared" si="2"/>
        <v>2657.48</v>
      </c>
      <c r="Q36" s="23">
        <f t="shared" si="3"/>
        <v>2755.41</v>
      </c>
      <c r="R36" s="23">
        <f t="shared" si="4"/>
        <v>0</v>
      </c>
      <c r="S36" s="23">
        <f t="shared" si="5"/>
        <v>0</v>
      </c>
      <c r="T36" s="23">
        <f t="shared" si="6"/>
        <v>2822.72</v>
      </c>
      <c r="U36" s="23">
        <f t="shared" si="7"/>
        <v>2914.51</v>
      </c>
      <c r="W36" s="15" t="s">
        <v>16</v>
      </c>
      <c r="X36" s="22">
        <f t="shared" si="10"/>
        <v>0.20499999999999999</v>
      </c>
      <c r="Y36" s="22">
        <f t="shared" si="10"/>
        <v>0.20499999999999999</v>
      </c>
      <c r="Z36" s="22">
        <f t="shared" si="10"/>
        <v>0.20499999999999999</v>
      </c>
      <c r="AA36" s="22">
        <f t="shared" si="10"/>
        <v>0.20499999999999999</v>
      </c>
      <c r="AB36" s="22">
        <f t="shared" si="10"/>
        <v>0</v>
      </c>
      <c r="AC36" s="22">
        <f t="shared" si="10"/>
        <v>0</v>
      </c>
      <c r="AD36" s="22">
        <f t="shared" si="10"/>
        <v>0.20499999999999999</v>
      </c>
      <c r="AE36" s="22">
        <f t="shared" si="10"/>
        <v>0.20499999999999999</v>
      </c>
      <c r="AG36" s="56"/>
      <c r="AH36" s="15" t="s">
        <v>16</v>
      </c>
      <c r="AI36" s="21">
        <f t="shared" si="11"/>
        <v>3141.5427159740666</v>
      </c>
      <c r="AJ36" s="21">
        <f t="shared" si="12"/>
        <v>3417.3652510236993</v>
      </c>
      <c r="AK36" s="21">
        <f t="shared" si="13"/>
        <v>3522.8186208665334</v>
      </c>
      <c r="AL36" s="21">
        <f t="shared" si="13"/>
        <v>3652.6369553569002</v>
      </c>
      <c r="AM36" s="21">
        <f t="shared" si="13"/>
        <v>0</v>
      </c>
      <c r="AN36" s="21">
        <f t="shared" si="13"/>
        <v>0</v>
      </c>
      <c r="AO36" s="21">
        <f t="shared" si="13"/>
        <v>3741.8646904181333</v>
      </c>
      <c r="AP36" s="21">
        <f t="shared" si="13"/>
        <v>3863.5436950425669</v>
      </c>
      <c r="AQ36" s="56"/>
      <c r="AR36" s="51"/>
      <c r="AS36" s="51"/>
    </row>
    <row r="37" spans="1:45" x14ac:dyDescent="0.2">
      <c r="A37" s="10"/>
      <c r="B37" s="15">
        <v>2</v>
      </c>
      <c r="C37" s="16">
        <v>2302.84</v>
      </c>
      <c r="D37" s="17">
        <v>2504.4899999999998</v>
      </c>
      <c r="E37" s="16">
        <v>2565.69</v>
      </c>
      <c r="F37" s="16">
        <v>2626.88</v>
      </c>
      <c r="G37" s="20"/>
      <c r="H37" s="20"/>
      <c r="I37" s="20">
        <v>2767.62</v>
      </c>
      <c r="J37" s="20">
        <v>2914.51</v>
      </c>
      <c r="K37" s="10"/>
      <c r="M37" s="15">
        <v>2</v>
      </c>
      <c r="N37" s="23">
        <f t="shared" si="0"/>
        <v>2302.84</v>
      </c>
      <c r="O37" s="23">
        <f t="shared" si="1"/>
        <v>2504.4899999999998</v>
      </c>
      <c r="P37" s="23">
        <f t="shared" si="2"/>
        <v>2565.69</v>
      </c>
      <c r="Q37" s="23">
        <f t="shared" si="3"/>
        <v>2626.88</v>
      </c>
      <c r="R37" s="23">
        <f t="shared" si="4"/>
        <v>0</v>
      </c>
      <c r="S37" s="23">
        <f t="shared" si="5"/>
        <v>0</v>
      </c>
      <c r="T37" s="23">
        <f t="shared" si="6"/>
        <v>2767.62</v>
      </c>
      <c r="U37" s="23">
        <f t="shared" si="7"/>
        <v>2914.51</v>
      </c>
      <c r="W37" s="15">
        <v>2</v>
      </c>
      <c r="X37" s="22">
        <f t="shared" si="10"/>
        <v>0.20499999999999999</v>
      </c>
      <c r="Y37" s="22">
        <f t="shared" si="10"/>
        <v>0.20499999999999999</v>
      </c>
      <c r="Z37" s="22">
        <f t="shared" si="10"/>
        <v>0.20499999999999999</v>
      </c>
      <c r="AA37" s="22">
        <f t="shared" si="10"/>
        <v>0.20499999999999999</v>
      </c>
      <c r="AB37" s="22">
        <f t="shared" si="10"/>
        <v>0</v>
      </c>
      <c r="AC37" s="22">
        <f t="shared" si="10"/>
        <v>0</v>
      </c>
      <c r="AD37" s="22">
        <f t="shared" si="10"/>
        <v>0.20499999999999999</v>
      </c>
      <c r="AE37" s="22">
        <f t="shared" si="10"/>
        <v>0.20499999999999999</v>
      </c>
      <c r="AG37" s="56"/>
      <c r="AH37" s="15">
        <v>2</v>
      </c>
      <c r="AI37" s="21">
        <f t="shared" si="11"/>
        <v>3052.6994118022667</v>
      </c>
      <c r="AJ37" s="21">
        <f t="shared" si="12"/>
        <v>3320.0114423341001</v>
      </c>
      <c r="AK37" s="21">
        <f t="shared" si="13"/>
        <v>3401.1396162421001</v>
      </c>
      <c r="AL37" s="21">
        <f t="shared" si="13"/>
        <v>3482.2545339125331</v>
      </c>
      <c r="AM37" s="21">
        <f t="shared" si="13"/>
        <v>0</v>
      </c>
      <c r="AN37" s="21">
        <f t="shared" si="13"/>
        <v>0</v>
      </c>
      <c r="AO37" s="21">
        <f t="shared" si="13"/>
        <v>3668.8228214258002</v>
      </c>
      <c r="AP37" s="21">
        <f t="shared" si="13"/>
        <v>3863.5436950425669</v>
      </c>
      <c r="AQ37" s="56"/>
      <c r="AR37" s="51"/>
      <c r="AS37" s="51"/>
    </row>
    <row r="38" spans="1:45" x14ac:dyDescent="0.2">
      <c r="A38" s="10"/>
      <c r="B38" s="29">
        <v>1</v>
      </c>
      <c r="C38" s="30"/>
      <c r="D38" s="31">
        <v>2094.4899999999998</v>
      </c>
      <c r="E38" s="30">
        <v>2125.06</v>
      </c>
      <c r="F38" s="30">
        <v>2161.7800000000002</v>
      </c>
      <c r="G38" s="32"/>
      <c r="H38" s="32"/>
      <c r="I38" s="32">
        <v>2198.5100000000002</v>
      </c>
      <c r="J38" s="32">
        <v>2290.3000000000002</v>
      </c>
      <c r="K38" s="10"/>
      <c r="M38" s="29">
        <v>1</v>
      </c>
      <c r="N38" s="33">
        <f t="shared" si="0"/>
        <v>0</v>
      </c>
      <c r="O38" s="33">
        <f t="shared" si="1"/>
        <v>2094.4899999999998</v>
      </c>
      <c r="P38" s="33">
        <f t="shared" si="2"/>
        <v>2125.06</v>
      </c>
      <c r="Q38" s="33">
        <f t="shared" si="3"/>
        <v>2161.7800000000002</v>
      </c>
      <c r="R38" s="33">
        <f t="shared" si="4"/>
        <v>0</v>
      </c>
      <c r="S38" s="33">
        <f t="shared" si="5"/>
        <v>0</v>
      </c>
      <c r="T38" s="33">
        <f t="shared" si="6"/>
        <v>2198.5100000000002</v>
      </c>
      <c r="U38" s="33">
        <f t="shared" si="7"/>
        <v>2290.3000000000002</v>
      </c>
      <c r="W38" s="29">
        <v>1</v>
      </c>
      <c r="X38" s="34">
        <f t="shared" si="10"/>
        <v>0</v>
      </c>
      <c r="Y38" s="34">
        <f t="shared" si="10"/>
        <v>0.20499999999999999</v>
      </c>
      <c r="Z38" s="34">
        <f t="shared" si="10"/>
        <v>0.20499999999999999</v>
      </c>
      <c r="AA38" s="34">
        <f t="shared" si="10"/>
        <v>0.20499999999999999</v>
      </c>
      <c r="AB38" s="34">
        <f t="shared" si="10"/>
        <v>0</v>
      </c>
      <c r="AC38" s="34">
        <f t="shared" si="10"/>
        <v>0</v>
      </c>
      <c r="AD38" s="34">
        <f t="shared" si="10"/>
        <v>0.20499999999999999</v>
      </c>
      <c r="AE38" s="34">
        <f t="shared" si="10"/>
        <v>0.20499999999999999</v>
      </c>
      <c r="AG38" s="56"/>
      <c r="AH38" s="29">
        <v>1</v>
      </c>
      <c r="AI38" s="35">
        <f t="shared" si="11"/>
        <v>0</v>
      </c>
      <c r="AJ38" s="35">
        <f t="shared" si="12"/>
        <v>2776.5057021007665</v>
      </c>
      <c r="AK38" s="35">
        <f t="shared" si="13"/>
        <v>2817.0300203420666</v>
      </c>
      <c r="AL38" s="35">
        <f t="shared" si="13"/>
        <v>2865.7069246868668</v>
      </c>
      <c r="AM38" s="35">
        <f t="shared" si="13"/>
        <v>0</v>
      </c>
      <c r="AN38" s="35">
        <f t="shared" si="13"/>
        <v>0</v>
      </c>
      <c r="AO38" s="35">
        <f t="shared" si="13"/>
        <v>2914.3970852692341</v>
      </c>
      <c r="AP38" s="35">
        <f t="shared" si="13"/>
        <v>3036.0760898936674</v>
      </c>
      <c r="AQ38" s="56"/>
      <c r="AR38" s="51"/>
      <c r="AS38" s="51"/>
    </row>
    <row r="39" spans="1:45" x14ac:dyDescent="0.2">
      <c r="A39" s="10"/>
      <c r="B39" s="10"/>
      <c r="C39" s="10"/>
      <c r="D39" s="10"/>
      <c r="E39" s="10"/>
      <c r="F39" s="10"/>
      <c r="G39" s="10"/>
      <c r="H39" s="10"/>
      <c r="I39" s="10"/>
      <c r="J39" s="10"/>
      <c r="K39" s="10"/>
      <c r="AG39" s="56"/>
      <c r="AH39" s="56"/>
      <c r="AI39" s="56"/>
      <c r="AJ39" s="56"/>
      <c r="AK39" s="56"/>
      <c r="AL39" s="56"/>
      <c r="AM39" s="56"/>
      <c r="AN39" s="56"/>
      <c r="AO39" s="56"/>
      <c r="AP39" s="56"/>
      <c r="AQ39" s="56"/>
      <c r="AR39" s="51"/>
      <c r="AS39" s="51"/>
    </row>
    <row r="40" spans="1:45" x14ac:dyDescent="0.2">
      <c r="A40" s="10"/>
      <c r="B40" s="82" t="s">
        <v>20</v>
      </c>
      <c r="C40" s="83"/>
      <c r="D40" s="10"/>
      <c r="E40" s="10"/>
      <c r="F40" s="10"/>
      <c r="G40" s="10"/>
      <c r="H40" s="10"/>
      <c r="I40" s="10"/>
      <c r="J40" s="10"/>
      <c r="K40" s="10"/>
    </row>
    <row r="41" spans="1:45" x14ac:dyDescent="0.2">
      <c r="A41" s="10"/>
      <c r="B41" s="2" t="s">
        <v>1</v>
      </c>
      <c r="C41" s="3" t="s">
        <v>17</v>
      </c>
      <c r="D41" s="10"/>
      <c r="E41" s="10"/>
      <c r="F41" s="10"/>
      <c r="G41" s="10"/>
      <c r="H41" s="10"/>
      <c r="I41" s="10"/>
      <c r="J41" s="10"/>
      <c r="K41" s="10"/>
    </row>
    <row r="42" spans="1:45" x14ac:dyDescent="0.2">
      <c r="A42" s="10"/>
      <c r="B42" s="6">
        <v>520</v>
      </c>
      <c r="C42" s="7">
        <v>0.28239999999999998</v>
      </c>
      <c r="D42" s="10"/>
      <c r="E42" s="10"/>
      <c r="F42" s="10"/>
      <c r="G42" s="10"/>
      <c r="H42" s="10"/>
      <c r="I42" s="10"/>
      <c r="J42" s="10"/>
      <c r="K42" s="10"/>
    </row>
    <row r="43" spans="1:45" x14ac:dyDescent="0.2">
      <c r="A43" s="10"/>
      <c r="B43" s="6">
        <v>835.66</v>
      </c>
      <c r="C43" s="7">
        <v>0.25</v>
      </c>
      <c r="D43" s="10"/>
      <c r="E43" s="10"/>
      <c r="F43" s="10"/>
      <c r="G43" s="10"/>
      <c r="H43" s="10"/>
      <c r="I43" s="10"/>
      <c r="J43" s="10"/>
      <c r="K43" s="10"/>
    </row>
    <row r="44" spans="1:45" x14ac:dyDescent="0.2">
      <c r="A44" s="10"/>
      <c r="B44" s="6">
        <v>2000</v>
      </c>
      <c r="C44" s="7">
        <v>0.21</v>
      </c>
      <c r="D44" s="10"/>
      <c r="E44" s="10"/>
      <c r="F44" s="10"/>
      <c r="G44" s="10"/>
      <c r="H44" s="10"/>
      <c r="I44" s="10"/>
      <c r="J44" s="10"/>
      <c r="K44" s="10"/>
    </row>
    <row r="45" spans="1:45" x14ac:dyDescent="0.2">
      <c r="A45" s="10"/>
      <c r="B45" s="6">
        <v>4987.5</v>
      </c>
      <c r="C45" s="7">
        <v>0.20499999999999999</v>
      </c>
      <c r="D45" s="10"/>
      <c r="E45" s="10"/>
      <c r="F45" s="10"/>
      <c r="G45" s="10"/>
      <c r="H45" s="10"/>
      <c r="I45" s="10"/>
      <c r="J45" s="10"/>
      <c r="K45" s="10"/>
    </row>
    <row r="46" spans="1:45" x14ac:dyDescent="0.2">
      <c r="A46" s="10"/>
      <c r="B46" s="6">
        <v>7100</v>
      </c>
      <c r="C46" s="7">
        <v>0.17799999999999999</v>
      </c>
      <c r="D46" s="10"/>
      <c r="E46" s="10"/>
      <c r="F46" s="10"/>
      <c r="G46" s="10"/>
      <c r="H46" s="10"/>
      <c r="I46" s="10"/>
      <c r="J46" s="10"/>
      <c r="K46" s="10"/>
    </row>
    <row r="47" spans="1:45" x14ac:dyDescent="0.2">
      <c r="A47" s="10"/>
      <c r="B47" s="8" t="s">
        <v>2</v>
      </c>
      <c r="C47" s="9">
        <v>1262.6500000000001</v>
      </c>
      <c r="D47" s="10"/>
      <c r="E47" s="10"/>
      <c r="F47" s="10"/>
      <c r="G47" s="10"/>
      <c r="H47" s="10"/>
      <c r="I47" s="10"/>
      <c r="J47" s="10"/>
      <c r="K47" s="10"/>
    </row>
    <row r="48" spans="1:45" x14ac:dyDescent="0.2">
      <c r="A48" s="10"/>
      <c r="B48" s="10"/>
      <c r="C48" s="10"/>
      <c r="D48" s="10"/>
      <c r="E48" s="10"/>
      <c r="F48" s="10"/>
      <c r="G48" s="10"/>
      <c r="H48" s="10"/>
      <c r="I48" s="10"/>
      <c r="J48" s="10"/>
      <c r="K48" s="10"/>
    </row>
    <row r="49" spans="1:11" x14ac:dyDescent="0.2">
      <c r="A49" s="10"/>
      <c r="B49" s="82" t="s">
        <v>18</v>
      </c>
      <c r="C49" s="84"/>
      <c r="D49" s="84"/>
      <c r="E49" s="84"/>
      <c r="F49" s="84"/>
      <c r="G49" s="84"/>
      <c r="H49" s="84"/>
      <c r="I49" s="84"/>
      <c r="J49" s="83"/>
      <c r="K49" s="10"/>
    </row>
    <row r="50" spans="1:11" x14ac:dyDescent="0.2">
      <c r="A50" s="10"/>
      <c r="B50" s="11" t="s">
        <v>3</v>
      </c>
      <c r="C50" s="12" t="s">
        <v>4</v>
      </c>
      <c r="D50" s="13" t="s">
        <v>5</v>
      </c>
      <c r="E50" s="12" t="s">
        <v>6</v>
      </c>
      <c r="F50" s="13" t="s">
        <v>7</v>
      </c>
      <c r="G50" s="13" t="s">
        <v>8</v>
      </c>
      <c r="H50" s="13" t="s">
        <v>9</v>
      </c>
      <c r="I50" s="12" t="s">
        <v>10</v>
      </c>
      <c r="J50" s="14" t="s">
        <v>11</v>
      </c>
      <c r="K50" s="10"/>
    </row>
    <row r="51" spans="1:11" x14ac:dyDescent="0.2">
      <c r="A51" s="10"/>
      <c r="B51" s="36" t="s">
        <v>12</v>
      </c>
      <c r="C51" s="37">
        <v>0.32529999999999998</v>
      </c>
      <c r="D51" s="37">
        <v>0.32529999999999998</v>
      </c>
      <c r="E51" s="37">
        <v>0.32529999999999998</v>
      </c>
      <c r="F51" s="37">
        <v>0.32529999999999998</v>
      </c>
      <c r="G51" s="37"/>
      <c r="H51" s="37"/>
      <c r="I51" s="37">
        <v>0.32529999999999998</v>
      </c>
      <c r="J51" s="37"/>
      <c r="K51" s="10"/>
    </row>
    <row r="52" spans="1:11" x14ac:dyDescent="0.2">
      <c r="A52" s="10"/>
      <c r="B52" s="38">
        <v>15</v>
      </c>
      <c r="C52" s="37">
        <v>0.32529999999999998</v>
      </c>
      <c r="D52" s="37">
        <v>0.32529999999999998</v>
      </c>
      <c r="E52" s="37">
        <v>0.32529999999999998</v>
      </c>
      <c r="F52" s="37">
        <v>0.32529999999999998</v>
      </c>
      <c r="G52" s="37"/>
      <c r="H52" s="37"/>
      <c r="I52" s="37">
        <v>0.32529999999999998</v>
      </c>
      <c r="J52" s="37">
        <v>0.32529999999999998</v>
      </c>
      <c r="K52" s="10"/>
    </row>
    <row r="53" spans="1:11" x14ac:dyDescent="0.2">
      <c r="A53" s="10"/>
      <c r="B53" s="39">
        <v>14</v>
      </c>
      <c r="C53" s="37">
        <v>0.32529999999999998</v>
      </c>
      <c r="D53" s="37">
        <v>0.32529999999999998</v>
      </c>
      <c r="E53" s="37">
        <v>0.32529999999999998</v>
      </c>
      <c r="F53" s="37">
        <v>0.32529999999999998</v>
      </c>
      <c r="G53" s="37"/>
      <c r="H53" s="37"/>
      <c r="I53" s="37">
        <v>0.32529999999999998</v>
      </c>
      <c r="J53" s="37">
        <v>0.32529999999999998</v>
      </c>
      <c r="K53" s="10"/>
    </row>
    <row r="54" spans="1:11" x14ac:dyDescent="0.2">
      <c r="A54" s="10"/>
      <c r="B54" s="40" t="s">
        <v>13</v>
      </c>
      <c r="C54" s="41"/>
      <c r="D54" s="41">
        <v>0.4647</v>
      </c>
      <c r="E54" s="41">
        <v>0.4647</v>
      </c>
      <c r="F54" s="6"/>
      <c r="G54" s="37">
        <v>0.32529999999999998</v>
      </c>
      <c r="H54" s="37">
        <v>0.32529999999999998</v>
      </c>
      <c r="I54" s="37">
        <v>0.32529999999999998</v>
      </c>
      <c r="J54" s="37">
        <v>0.32529999999999998</v>
      </c>
      <c r="K54" s="10"/>
    </row>
    <row r="55" spans="1:11" x14ac:dyDescent="0.2">
      <c r="A55" s="10"/>
      <c r="B55" s="42">
        <v>13</v>
      </c>
      <c r="C55" s="41">
        <v>0.4647</v>
      </c>
      <c r="D55" s="41">
        <v>0.4647</v>
      </c>
      <c r="E55" s="41">
        <v>0.4647</v>
      </c>
      <c r="F55" s="41">
        <v>0.4647</v>
      </c>
      <c r="G55" s="41"/>
      <c r="H55" s="41"/>
      <c r="I55" s="41">
        <v>0.4647</v>
      </c>
      <c r="J55" s="41">
        <v>0.4647</v>
      </c>
      <c r="K55" s="10"/>
    </row>
    <row r="56" spans="1:11" x14ac:dyDescent="0.2">
      <c r="A56" s="10"/>
      <c r="B56" s="43">
        <v>12</v>
      </c>
      <c r="C56" s="41">
        <v>0.4647</v>
      </c>
      <c r="D56" s="41">
        <v>0.4647</v>
      </c>
      <c r="E56" s="41">
        <v>0.4647</v>
      </c>
      <c r="F56" s="41">
        <v>0.4647</v>
      </c>
      <c r="G56" s="41"/>
      <c r="H56" s="41"/>
      <c r="I56" s="41">
        <v>0.4647</v>
      </c>
      <c r="J56" s="41">
        <v>0.4647</v>
      </c>
      <c r="K56" s="10"/>
    </row>
    <row r="57" spans="1:11" x14ac:dyDescent="0.2">
      <c r="A57" s="10"/>
      <c r="B57" s="36">
        <v>11</v>
      </c>
      <c r="C57" s="44">
        <v>0.74350000000000005</v>
      </c>
      <c r="D57" s="44">
        <v>0.74350000000000005</v>
      </c>
      <c r="E57" s="44">
        <v>0.74350000000000005</v>
      </c>
      <c r="F57" s="37">
        <v>0.74350000000000005</v>
      </c>
      <c r="G57" s="37"/>
      <c r="H57" s="37"/>
      <c r="I57" s="37">
        <v>0.74350000000000005</v>
      </c>
      <c r="J57" s="37">
        <v>0.74350000000000005</v>
      </c>
      <c r="K57" s="10"/>
    </row>
    <row r="58" spans="1:11" x14ac:dyDescent="0.2">
      <c r="A58" s="10"/>
      <c r="B58" s="38">
        <v>10</v>
      </c>
      <c r="C58" s="44">
        <v>0.74350000000000005</v>
      </c>
      <c r="D58" s="44">
        <v>0.74350000000000005</v>
      </c>
      <c r="E58" s="44">
        <v>0.74350000000000005</v>
      </c>
      <c r="F58" s="44">
        <v>0.74350000000000005</v>
      </c>
      <c r="G58" s="44"/>
      <c r="H58" s="44"/>
      <c r="I58" s="44">
        <v>0.74350000000000005</v>
      </c>
      <c r="J58" s="44">
        <v>0.74350000000000005</v>
      </c>
      <c r="K58" s="10"/>
    </row>
    <row r="59" spans="1:11" x14ac:dyDescent="0.2">
      <c r="A59" s="10"/>
      <c r="B59" s="38" t="s">
        <v>14</v>
      </c>
      <c r="C59" s="44">
        <v>0.74350000000000005</v>
      </c>
      <c r="D59" s="44">
        <v>0.74350000000000005</v>
      </c>
      <c r="E59" s="44">
        <v>0.74350000000000005</v>
      </c>
      <c r="F59" s="44">
        <v>0.74350000000000005</v>
      </c>
      <c r="G59" s="44"/>
      <c r="H59" s="44"/>
      <c r="I59" s="44">
        <v>0.74350000000000005</v>
      </c>
      <c r="J59" s="44">
        <v>0.74350000000000005</v>
      </c>
      <c r="K59" s="10"/>
    </row>
    <row r="60" spans="1:11" x14ac:dyDescent="0.2">
      <c r="A60" s="10"/>
      <c r="B60" s="39" t="s">
        <v>15</v>
      </c>
      <c r="C60" s="44">
        <v>0.74350000000000005</v>
      </c>
      <c r="D60" s="44">
        <v>0.74350000000000005</v>
      </c>
      <c r="E60" s="44">
        <v>0.74350000000000005</v>
      </c>
      <c r="F60" s="44">
        <v>0.74350000000000005</v>
      </c>
      <c r="G60" s="44"/>
      <c r="H60" s="44"/>
      <c r="I60" s="44">
        <v>0.74350000000000005</v>
      </c>
      <c r="J60" s="44">
        <v>0.74350000000000005</v>
      </c>
      <c r="K60" s="10"/>
    </row>
    <row r="61" spans="1:11" x14ac:dyDescent="0.2">
      <c r="A61" s="10"/>
      <c r="B61" s="45">
        <v>8</v>
      </c>
      <c r="C61" s="41">
        <v>0.88139999999999996</v>
      </c>
      <c r="D61" s="41">
        <v>0.88139999999999996</v>
      </c>
      <c r="E61" s="41">
        <v>0.88139999999999996</v>
      </c>
      <c r="F61" s="41">
        <v>0.88139999999999996</v>
      </c>
      <c r="G61" s="41"/>
      <c r="H61" s="41"/>
      <c r="I61" s="41">
        <v>0.88139999999999996</v>
      </c>
      <c r="J61" s="41">
        <v>0.88139999999999996</v>
      </c>
      <c r="K61" s="10"/>
    </row>
    <row r="62" spans="1:11" x14ac:dyDescent="0.2">
      <c r="A62" s="10"/>
      <c r="B62" s="46">
        <v>7</v>
      </c>
      <c r="C62" s="41">
        <v>0.88139999999999996</v>
      </c>
      <c r="D62" s="41">
        <v>0.88139999999999996</v>
      </c>
      <c r="E62" s="41">
        <v>0.88139999999999996</v>
      </c>
      <c r="F62" s="41">
        <v>0.88139999999999996</v>
      </c>
      <c r="G62" s="41"/>
      <c r="H62" s="41"/>
      <c r="I62" s="41">
        <v>0.88139999999999996</v>
      </c>
      <c r="J62" s="41">
        <v>0.88139999999999996</v>
      </c>
      <c r="K62" s="10"/>
    </row>
    <row r="63" spans="1:11" x14ac:dyDescent="0.2">
      <c r="A63" s="10"/>
      <c r="B63" s="46">
        <v>6</v>
      </c>
      <c r="C63" s="41">
        <v>0.88139999999999996</v>
      </c>
      <c r="D63" s="41">
        <v>0.88139999999999996</v>
      </c>
      <c r="E63" s="41">
        <v>0.88139999999999996</v>
      </c>
      <c r="F63" s="41">
        <v>0.88139999999999996</v>
      </c>
      <c r="G63" s="41"/>
      <c r="H63" s="41"/>
      <c r="I63" s="41">
        <v>0.88139999999999996</v>
      </c>
      <c r="J63" s="41">
        <v>0.88139999999999996</v>
      </c>
      <c r="K63" s="10"/>
    </row>
    <row r="64" spans="1:11" x14ac:dyDescent="0.2">
      <c r="A64" s="10"/>
      <c r="B64" s="47">
        <v>5</v>
      </c>
      <c r="C64" s="41">
        <v>0.88139999999999996</v>
      </c>
      <c r="D64" s="41">
        <v>0.88139999999999996</v>
      </c>
      <c r="E64" s="41">
        <v>0.88139999999999996</v>
      </c>
      <c r="F64" s="41">
        <v>0.88139999999999996</v>
      </c>
      <c r="G64" s="41"/>
      <c r="H64" s="41"/>
      <c r="I64" s="41">
        <v>0.88139999999999996</v>
      </c>
      <c r="J64" s="41">
        <v>0.88139999999999996</v>
      </c>
      <c r="K64" s="10"/>
    </row>
    <row r="65" spans="1:11" x14ac:dyDescent="0.2">
      <c r="A65" s="10"/>
      <c r="B65" s="38">
        <v>4</v>
      </c>
      <c r="C65" s="37">
        <v>0.87429999999999997</v>
      </c>
      <c r="D65" s="37">
        <v>0.87429999999999997</v>
      </c>
      <c r="E65" s="37">
        <v>0.87429999999999997</v>
      </c>
      <c r="F65" s="37">
        <v>0.87429999999999997</v>
      </c>
      <c r="G65" s="37"/>
      <c r="H65" s="37"/>
      <c r="I65" s="37">
        <v>0.87429999999999997</v>
      </c>
      <c r="J65" s="37">
        <v>0.87429999999999997</v>
      </c>
      <c r="K65" s="10"/>
    </row>
    <row r="66" spans="1:11" x14ac:dyDescent="0.2">
      <c r="A66" s="10"/>
      <c r="B66" s="38">
        <v>3</v>
      </c>
      <c r="C66" s="37">
        <v>0.87429999999999997</v>
      </c>
      <c r="D66" s="37">
        <v>0.87429999999999997</v>
      </c>
      <c r="E66" s="37">
        <v>0.87429999999999997</v>
      </c>
      <c r="F66" s="37">
        <v>0.87429999999999997</v>
      </c>
      <c r="G66" s="37"/>
      <c r="H66" s="37"/>
      <c r="I66" s="37">
        <v>0.87429999999999997</v>
      </c>
      <c r="J66" s="37">
        <v>0.87429999999999997</v>
      </c>
      <c r="K66" s="10"/>
    </row>
    <row r="67" spans="1:11" x14ac:dyDescent="0.2">
      <c r="A67" s="10"/>
      <c r="B67" s="38" t="s">
        <v>16</v>
      </c>
      <c r="C67" s="37">
        <v>0.87429999999999997</v>
      </c>
      <c r="D67" s="37">
        <v>0.87429999999999997</v>
      </c>
      <c r="E67" s="37">
        <v>0.87429999999999997</v>
      </c>
      <c r="F67" s="37">
        <v>0.87429999999999997</v>
      </c>
      <c r="G67" s="37"/>
      <c r="H67" s="37"/>
      <c r="I67" s="37">
        <v>0.87429999999999997</v>
      </c>
      <c r="J67" s="37">
        <v>0.87429999999999997</v>
      </c>
      <c r="K67" s="10"/>
    </row>
    <row r="68" spans="1:11" x14ac:dyDescent="0.2">
      <c r="A68" s="10"/>
      <c r="B68" s="38">
        <v>2</v>
      </c>
      <c r="C68" s="37">
        <v>0.87429999999999997</v>
      </c>
      <c r="D68" s="37">
        <v>0.87429999999999997</v>
      </c>
      <c r="E68" s="37">
        <v>0.87429999999999997</v>
      </c>
      <c r="F68" s="37">
        <v>0.87429999999999997</v>
      </c>
      <c r="G68" s="37"/>
      <c r="H68" s="37"/>
      <c r="I68" s="37">
        <v>0.87429999999999997</v>
      </c>
      <c r="J68" s="37">
        <v>0.87429999999999997</v>
      </c>
      <c r="K68" s="10"/>
    </row>
    <row r="69" spans="1:11" x14ac:dyDescent="0.2">
      <c r="A69" s="10"/>
      <c r="B69" s="39">
        <v>1</v>
      </c>
      <c r="C69" s="37"/>
      <c r="D69" s="37">
        <v>0.87429999999999997</v>
      </c>
      <c r="E69" s="37">
        <v>0.87429999999999997</v>
      </c>
      <c r="F69" s="37">
        <v>0.87429999999999997</v>
      </c>
      <c r="G69" s="37"/>
      <c r="H69" s="37"/>
      <c r="I69" s="37">
        <v>0.87429999999999997</v>
      </c>
      <c r="J69" s="37">
        <v>0.87429999999999997</v>
      </c>
      <c r="K69" s="10"/>
    </row>
    <row r="70" spans="1:11" x14ac:dyDescent="0.2">
      <c r="A70" s="10"/>
      <c r="B70" s="10"/>
      <c r="C70" s="10"/>
      <c r="D70" s="10"/>
      <c r="E70" s="10"/>
      <c r="F70" s="10"/>
      <c r="G70" s="10"/>
      <c r="H70" s="10"/>
      <c r="I70" s="10"/>
      <c r="J70" s="10"/>
      <c r="K70" s="10"/>
    </row>
  </sheetData>
  <mergeCells count="8">
    <mergeCell ref="AH18:AP18"/>
    <mergeCell ref="B40:C40"/>
    <mergeCell ref="B49:J49"/>
    <mergeCell ref="B8:C8"/>
    <mergeCell ref="B16:C16"/>
    <mergeCell ref="B18:J18"/>
    <mergeCell ref="M18:U18"/>
    <mergeCell ref="W18:AE1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74"/>
  <sheetViews>
    <sheetView topLeftCell="A10" zoomScaleNormal="100" workbookViewId="0">
      <selection activeCell="R47" sqref="R47"/>
    </sheetView>
  </sheetViews>
  <sheetFormatPr baseColWidth="10" defaultColWidth="9.140625" defaultRowHeight="12" x14ac:dyDescent="0.2"/>
  <cols>
    <col min="1" max="1" width="2" style="1" customWidth="1"/>
    <col min="2" max="2" width="17.85546875" style="1" bestFit="1" customWidth="1"/>
    <col min="3" max="3" width="9.28515625" style="1" bestFit="1" customWidth="1"/>
    <col min="4" max="6" width="7" style="1" bestFit="1" customWidth="1"/>
    <col min="7" max="8" width="7.28515625" style="1" bestFit="1" customWidth="1"/>
    <col min="9" max="10" width="7" style="1" bestFit="1" customWidth="1"/>
    <col min="11" max="12" width="1.85546875" style="1" customWidth="1"/>
    <col min="13" max="13" width="11.85546875" style="1" customWidth="1"/>
    <col min="14" max="16" width="7" style="1" customWidth="1"/>
    <col min="17" max="17" width="7.85546875" style="1" customWidth="1"/>
    <col min="18" max="19" width="7.28515625" style="1" customWidth="1"/>
    <col min="20" max="20" width="7.85546875" style="1" customWidth="1"/>
    <col min="21" max="21" width="7" style="1" customWidth="1"/>
    <col min="22" max="22" width="1.7109375" style="1" customWidth="1"/>
    <col min="23" max="23" width="11.85546875" style="1" customWidth="1"/>
    <col min="24" max="31" width="8.7109375" style="1" customWidth="1"/>
    <col min="32" max="32" width="1.85546875" style="1" customWidth="1"/>
    <col min="33" max="33" width="2.5703125" style="1" customWidth="1"/>
    <col min="34" max="34" width="12.5703125" style="1" bestFit="1" customWidth="1"/>
    <col min="35" max="35" width="7" style="1" bestFit="1" customWidth="1"/>
    <col min="36" max="38" width="10" style="1" bestFit="1" customWidth="1"/>
    <col min="39" max="40" width="7.28515625" style="1" bestFit="1" customWidth="1"/>
    <col min="41" max="42" width="10" style="1" bestFit="1" customWidth="1"/>
    <col min="43" max="43" width="3" style="1" customWidth="1"/>
    <col min="44" max="16384" width="9.140625" style="1"/>
  </cols>
  <sheetData>
    <row r="1" spans="1:45" x14ac:dyDescent="0.2">
      <c r="B1" s="71" t="s">
        <v>30</v>
      </c>
      <c r="C1" s="73">
        <v>45117</v>
      </c>
      <c r="D1" s="74" t="s">
        <v>32</v>
      </c>
    </row>
    <row r="2" spans="1:45" x14ac:dyDescent="0.2">
      <c r="C2" s="73">
        <v>45117</v>
      </c>
      <c r="D2" s="71" t="s">
        <v>35</v>
      </c>
      <c r="E2" s="71"/>
      <c r="F2" s="71"/>
      <c r="G2" s="71"/>
      <c r="H2" s="71"/>
      <c r="I2" s="71"/>
      <c r="J2" s="71"/>
      <c r="K2" s="71"/>
      <c r="L2" s="71"/>
      <c r="M2" s="71"/>
      <c r="N2" s="71"/>
      <c r="O2" s="71"/>
      <c r="P2" s="71"/>
    </row>
    <row r="3" spans="1:45" x14ac:dyDescent="0.2">
      <c r="C3" s="73">
        <v>45117</v>
      </c>
      <c r="D3" s="71" t="s">
        <v>33</v>
      </c>
      <c r="E3" s="71"/>
      <c r="F3" s="71"/>
      <c r="G3" s="71"/>
      <c r="H3" s="71"/>
      <c r="I3" s="71"/>
      <c r="J3" s="71"/>
      <c r="K3" s="71"/>
      <c r="L3" s="71"/>
      <c r="M3" s="71"/>
      <c r="N3" s="71"/>
      <c r="O3" s="71"/>
      <c r="P3" s="71"/>
    </row>
    <row r="4" spans="1:45" x14ac:dyDescent="0.2">
      <c r="C4" s="73">
        <v>45287</v>
      </c>
      <c r="D4" s="71" t="s">
        <v>38</v>
      </c>
      <c r="E4" s="71"/>
      <c r="F4" s="71"/>
      <c r="G4" s="71"/>
      <c r="H4" s="71"/>
      <c r="I4" s="71"/>
      <c r="J4" s="71"/>
      <c r="K4" s="71"/>
      <c r="L4" s="71"/>
      <c r="M4" s="71"/>
      <c r="N4" s="71"/>
      <c r="O4" s="71"/>
      <c r="P4" s="71"/>
    </row>
    <row r="6" spans="1:45" x14ac:dyDescent="0.2">
      <c r="A6" s="10"/>
      <c r="B6" s="10"/>
      <c r="C6" s="10"/>
      <c r="D6" s="10"/>
      <c r="E6" s="10"/>
      <c r="F6" s="10"/>
      <c r="G6" s="10"/>
      <c r="H6" s="10"/>
      <c r="I6" s="10"/>
      <c r="J6" s="10"/>
      <c r="K6" s="10"/>
      <c r="AG6" s="50"/>
      <c r="AH6" s="50"/>
      <c r="AI6" s="50"/>
      <c r="AJ6" s="50"/>
      <c r="AK6" s="50"/>
      <c r="AL6" s="50"/>
      <c r="AM6" s="50"/>
      <c r="AN6" s="50"/>
      <c r="AO6" s="50"/>
      <c r="AP6" s="50"/>
      <c r="AQ6" s="50"/>
    </row>
    <row r="7" spans="1:45" x14ac:dyDescent="0.2">
      <c r="A7" s="10"/>
      <c r="B7" s="60" t="s">
        <v>25</v>
      </c>
      <c r="C7" s="60"/>
      <c r="D7" s="10"/>
      <c r="E7" s="10"/>
      <c r="F7" s="10"/>
      <c r="G7" s="10"/>
      <c r="H7" s="10"/>
      <c r="I7" s="10"/>
      <c r="J7" s="10"/>
      <c r="K7" s="10"/>
      <c r="AG7" s="50"/>
      <c r="AH7" s="49" t="s">
        <v>21</v>
      </c>
      <c r="AI7" s="50"/>
      <c r="AJ7" s="50"/>
      <c r="AK7" s="50"/>
      <c r="AL7" s="50"/>
      <c r="AM7" s="50"/>
      <c r="AN7" s="50"/>
      <c r="AO7" s="50"/>
      <c r="AP7" s="50"/>
      <c r="AQ7" s="50"/>
    </row>
    <row r="8" spans="1:45" x14ac:dyDescent="0.2">
      <c r="A8" s="10"/>
      <c r="B8" s="60"/>
      <c r="C8" s="60"/>
      <c r="D8" s="10"/>
      <c r="E8" s="10"/>
      <c r="F8" s="10"/>
      <c r="G8" s="10"/>
      <c r="H8" s="10"/>
      <c r="I8" s="10"/>
      <c r="J8" s="10"/>
      <c r="K8" s="10"/>
      <c r="AG8" s="50"/>
      <c r="AH8" s="49"/>
      <c r="AI8" s="50"/>
      <c r="AJ8" s="50"/>
      <c r="AK8" s="50"/>
      <c r="AL8" s="50"/>
      <c r="AM8" s="50"/>
      <c r="AN8" s="50"/>
      <c r="AO8" s="50"/>
      <c r="AP8" s="50"/>
      <c r="AQ8" s="50"/>
    </row>
    <row r="9" spans="1:45" ht="24" customHeight="1" x14ac:dyDescent="0.2">
      <c r="A9" s="10"/>
      <c r="B9" s="85" t="s">
        <v>26</v>
      </c>
      <c r="C9" s="85"/>
      <c r="D9" s="10"/>
      <c r="E9" s="10"/>
      <c r="F9" s="10"/>
      <c r="G9" s="10"/>
      <c r="H9" s="10"/>
      <c r="I9" s="10"/>
      <c r="J9" s="10"/>
      <c r="K9" s="10"/>
      <c r="AG9" s="50"/>
      <c r="AH9" s="49"/>
      <c r="AI9" s="50"/>
      <c r="AJ9" s="50"/>
      <c r="AK9" s="50"/>
      <c r="AL9" s="50"/>
      <c r="AM9" s="50"/>
      <c r="AN9" s="50"/>
      <c r="AO9" s="50"/>
      <c r="AP9" s="50"/>
      <c r="AQ9" s="50"/>
    </row>
    <row r="10" spans="1:45" x14ac:dyDescent="0.2">
      <c r="A10" s="10"/>
      <c r="B10" s="60"/>
      <c r="C10" s="60"/>
      <c r="D10" s="10"/>
      <c r="E10" s="10"/>
      <c r="F10" s="10"/>
      <c r="G10" s="10"/>
      <c r="H10" s="10"/>
      <c r="I10" s="10"/>
      <c r="J10" s="10"/>
      <c r="K10" s="10"/>
      <c r="AG10" s="50"/>
      <c r="AH10" s="50"/>
      <c r="AI10" s="50"/>
      <c r="AJ10" s="50"/>
      <c r="AK10" s="50"/>
      <c r="AL10" s="50"/>
      <c r="AM10" s="50"/>
      <c r="AN10" s="50"/>
      <c r="AO10" s="50"/>
      <c r="AP10" s="50"/>
      <c r="AQ10" s="50"/>
    </row>
    <row r="11" spans="1:45" ht="36" x14ac:dyDescent="0.2">
      <c r="A11" s="10"/>
      <c r="B11" s="53" t="s">
        <v>22</v>
      </c>
      <c r="C11" s="54" t="s">
        <v>17</v>
      </c>
      <c r="D11" s="10"/>
      <c r="E11" s="10"/>
      <c r="F11" s="10"/>
      <c r="G11" s="10"/>
      <c r="H11" s="10"/>
      <c r="I11" s="10"/>
      <c r="J11" s="10"/>
      <c r="K11" s="10"/>
      <c r="AG11" s="50"/>
      <c r="AH11" s="50"/>
      <c r="AI11" s="50"/>
      <c r="AJ11" s="50"/>
      <c r="AK11" s="50"/>
      <c r="AL11" s="50"/>
      <c r="AM11" s="50"/>
      <c r="AN11" s="50"/>
      <c r="AO11" s="50"/>
      <c r="AP11" s="50"/>
      <c r="AQ11" s="50"/>
    </row>
    <row r="12" spans="1:45" x14ac:dyDescent="0.2">
      <c r="A12" s="10"/>
      <c r="B12" s="4" t="s">
        <v>0</v>
      </c>
      <c r="C12" s="5">
        <v>1</v>
      </c>
      <c r="D12" s="10"/>
      <c r="E12" s="10"/>
      <c r="F12" s="10"/>
      <c r="G12" s="10"/>
      <c r="H12" s="10"/>
      <c r="I12" s="10"/>
      <c r="J12" s="10"/>
      <c r="K12" s="10"/>
      <c r="AG12" s="50"/>
      <c r="AH12" s="50"/>
      <c r="AI12" s="50"/>
      <c r="AJ12" s="50"/>
      <c r="AK12" s="50"/>
      <c r="AL12" s="50"/>
      <c r="AM12" s="50"/>
      <c r="AN12" s="50"/>
      <c r="AO12" s="50"/>
      <c r="AP12" s="50"/>
      <c r="AQ12" s="50"/>
      <c r="AS12" s="51"/>
    </row>
    <row r="13" spans="1:45" x14ac:dyDescent="0.2">
      <c r="A13" s="10"/>
      <c r="B13" s="10"/>
      <c r="C13" s="10"/>
      <c r="D13" s="10"/>
      <c r="E13" s="10"/>
      <c r="F13" s="10"/>
      <c r="G13" s="10"/>
      <c r="H13" s="10"/>
      <c r="I13" s="10"/>
      <c r="J13" s="10"/>
      <c r="K13" s="10"/>
      <c r="AG13" s="50"/>
      <c r="AH13" s="50"/>
      <c r="AI13" s="50"/>
      <c r="AJ13" s="50"/>
      <c r="AK13" s="50"/>
      <c r="AL13" s="50"/>
      <c r="AM13" s="50"/>
      <c r="AN13" s="50"/>
      <c r="AO13" s="50"/>
      <c r="AP13" s="50"/>
      <c r="AQ13" s="50"/>
    </row>
    <row r="14" spans="1:45" ht="24" x14ac:dyDescent="0.2">
      <c r="A14" s="10"/>
      <c r="B14" s="53" t="s">
        <v>27</v>
      </c>
      <c r="C14" s="54" t="s">
        <v>17</v>
      </c>
      <c r="D14" s="10"/>
      <c r="E14" s="10"/>
      <c r="F14" s="10"/>
      <c r="G14" s="10"/>
      <c r="H14" s="10"/>
      <c r="I14" s="10"/>
      <c r="J14" s="10"/>
      <c r="K14" s="10"/>
      <c r="AG14" s="50"/>
      <c r="AH14" s="50"/>
      <c r="AI14" s="50"/>
      <c r="AJ14" s="50"/>
      <c r="AK14" s="50"/>
      <c r="AL14" s="50"/>
      <c r="AM14" s="50"/>
      <c r="AN14" s="50"/>
      <c r="AO14" s="50"/>
      <c r="AP14" s="50"/>
      <c r="AQ14" s="50"/>
    </row>
    <row r="15" spans="1:45" ht="12" customHeight="1" x14ac:dyDescent="0.2">
      <c r="A15" s="10"/>
      <c r="B15" s="4" t="s">
        <v>23</v>
      </c>
      <c r="C15" s="48">
        <v>3.0599999999999999E-2</v>
      </c>
      <c r="D15" s="10"/>
      <c r="E15" s="10"/>
      <c r="F15" s="10"/>
      <c r="G15" s="10"/>
      <c r="H15" s="10"/>
      <c r="I15" s="10"/>
      <c r="J15" s="10"/>
      <c r="K15" s="10"/>
      <c r="AG15" s="50"/>
      <c r="AH15" s="89" t="s">
        <v>39</v>
      </c>
      <c r="AI15" s="89"/>
      <c r="AJ15" s="89"/>
      <c r="AK15" s="89"/>
      <c r="AL15" s="89"/>
      <c r="AM15" s="89"/>
      <c r="AN15" s="89"/>
      <c r="AO15" s="50"/>
      <c r="AP15" s="50"/>
      <c r="AQ15" s="50"/>
    </row>
    <row r="16" spans="1:45" x14ac:dyDescent="0.2">
      <c r="A16" s="10"/>
      <c r="B16" s="10"/>
      <c r="C16" s="10"/>
      <c r="D16" s="10"/>
      <c r="E16" s="10"/>
      <c r="F16" s="10"/>
      <c r="G16" s="10"/>
      <c r="H16" s="10"/>
      <c r="I16" s="10"/>
      <c r="J16" s="10"/>
      <c r="K16" s="10"/>
      <c r="AG16" s="50"/>
      <c r="AH16" s="89"/>
      <c r="AI16" s="89"/>
      <c r="AJ16" s="89"/>
      <c r="AK16" s="89"/>
      <c r="AL16" s="89"/>
      <c r="AM16" s="89"/>
      <c r="AN16" s="89"/>
      <c r="AO16" s="50"/>
      <c r="AP16" s="50"/>
      <c r="AQ16" s="50"/>
    </row>
    <row r="17" spans="1:45" ht="24" x14ac:dyDescent="0.2">
      <c r="A17" s="10"/>
      <c r="B17" s="53" t="s">
        <v>37</v>
      </c>
      <c r="C17" s="75" t="s">
        <v>17</v>
      </c>
      <c r="D17" s="10"/>
      <c r="E17" s="10"/>
      <c r="F17" s="10"/>
      <c r="G17" s="10"/>
      <c r="H17" s="10"/>
      <c r="I17" s="10"/>
      <c r="J17" s="10"/>
      <c r="K17" s="10"/>
      <c r="AG17" s="50"/>
      <c r="AH17" s="89"/>
      <c r="AI17" s="89"/>
      <c r="AJ17" s="89"/>
      <c r="AK17" s="89"/>
      <c r="AL17" s="89"/>
      <c r="AM17" s="89"/>
      <c r="AN17" s="89"/>
      <c r="AO17" s="50"/>
      <c r="AP17" s="50"/>
      <c r="AQ17" s="50"/>
    </row>
    <row r="18" spans="1:45" ht="36" x14ac:dyDescent="0.2">
      <c r="A18" s="10"/>
      <c r="B18" s="76" t="s">
        <v>36</v>
      </c>
      <c r="C18" s="35">
        <f>1800*C12</f>
        <v>1800</v>
      </c>
      <c r="D18" s="10"/>
      <c r="E18" s="10"/>
      <c r="F18" s="10"/>
      <c r="G18" s="10"/>
      <c r="H18" s="10"/>
      <c r="I18" s="10"/>
      <c r="J18" s="10"/>
      <c r="K18" s="10"/>
      <c r="AG18" s="50"/>
      <c r="AH18" s="50"/>
      <c r="AI18" s="50"/>
      <c r="AJ18" s="50"/>
      <c r="AK18" s="50"/>
      <c r="AL18" s="50"/>
      <c r="AM18" s="50"/>
      <c r="AN18" s="50"/>
      <c r="AO18" s="50"/>
      <c r="AP18" s="50"/>
      <c r="AQ18" s="50"/>
    </row>
    <row r="19" spans="1:45" x14ac:dyDescent="0.2">
      <c r="A19" s="10"/>
      <c r="B19" s="10"/>
      <c r="C19" s="10"/>
      <c r="D19" s="10"/>
      <c r="E19" s="10"/>
      <c r="F19" s="10"/>
      <c r="G19" s="10"/>
      <c r="H19" s="10"/>
      <c r="I19" s="10"/>
      <c r="J19" s="10"/>
      <c r="K19" s="10"/>
      <c r="AG19" s="50"/>
      <c r="AH19" s="90" t="s">
        <v>40</v>
      </c>
      <c r="AI19" s="91"/>
      <c r="AJ19" s="91"/>
      <c r="AK19" s="91"/>
      <c r="AL19" s="92"/>
      <c r="AM19" s="93">
        <f>C18</f>
        <v>1800</v>
      </c>
      <c r="AN19" s="94"/>
      <c r="AO19" s="50"/>
      <c r="AP19" s="50"/>
      <c r="AQ19" s="50"/>
    </row>
    <row r="20" spans="1:45" ht="45" customHeight="1" x14ac:dyDescent="0.2">
      <c r="A20" s="10"/>
      <c r="B20" s="85" t="s">
        <v>28</v>
      </c>
      <c r="C20" s="85"/>
      <c r="D20" s="10"/>
      <c r="E20" s="10"/>
      <c r="F20" s="10"/>
      <c r="G20" s="10"/>
      <c r="H20" s="10"/>
      <c r="I20" s="10"/>
      <c r="J20" s="10"/>
      <c r="K20" s="10"/>
      <c r="AG20" s="56"/>
      <c r="AH20" s="95" t="s">
        <v>41</v>
      </c>
      <c r="AI20" s="95"/>
      <c r="AJ20" s="95"/>
      <c r="AK20" s="95"/>
      <c r="AL20" s="95"/>
      <c r="AM20" s="95"/>
      <c r="AN20" s="95"/>
      <c r="AO20" s="56"/>
      <c r="AP20" s="56"/>
      <c r="AQ20" s="56"/>
    </row>
    <row r="21" spans="1:45" x14ac:dyDescent="0.2">
      <c r="A21" s="10"/>
      <c r="B21" s="64"/>
      <c r="C21" s="65"/>
      <c r="D21" s="10"/>
      <c r="E21" s="10"/>
      <c r="F21" s="10"/>
      <c r="G21" s="10"/>
      <c r="H21" s="10"/>
      <c r="I21" s="10"/>
      <c r="J21" s="10"/>
      <c r="K21" s="10"/>
      <c r="AG21" s="56"/>
      <c r="AH21" s="56"/>
      <c r="AI21" s="56"/>
      <c r="AJ21" s="56"/>
      <c r="AK21" s="56"/>
      <c r="AL21" s="56"/>
      <c r="AM21" s="56"/>
      <c r="AN21" s="56"/>
      <c r="AO21" s="56"/>
      <c r="AP21" s="56"/>
      <c r="AQ21" s="56"/>
      <c r="AR21" s="51"/>
      <c r="AS21" s="51"/>
    </row>
    <row r="22" spans="1:45" x14ac:dyDescent="0.2">
      <c r="A22" s="10"/>
      <c r="B22" s="82" t="s">
        <v>24</v>
      </c>
      <c r="C22" s="84"/>
      <c r="D22" s="84"/>
      <c r="E22" s="84"/>
      <c r="F22" s="84"/>
      <c r="G22" s="84"/>
      <c r="H22" s="84"/>
      <c r="I22" s="84"/>
      <c r="J22" s="83"/>
      <c r="K22" s="10"/>
      <c r="M22" s="86" t="s">
        <v>34</v>
      </c>
      <c r="N22" s="87"/>
      <c r="O22" s="87"/>
      <c r="P22" s="87"/>
      <c r="Q22" s="87"/>
      <c r="R22" s="87"/>
      <c r="S22" s="87"/>
      <c r="T22" s="87"/>
      <c r="U22" s="88"/>
      <c r="W22" s="86" t="s">
        <v>29</v>
      </c>
      <c r="X22" s="87"/>
      <c r="Y22" s="87"/>
      <c r="Z22" s="87"/>
      <c r="AA22" s="87"/>
      <c r="AB22" s="87"/>
      <c r="AC22" s="87"/>
      <c r="AD22" s="87"/>
      <c r="AE22" s="88"/>
      <c r="AG22" s="56"/>
      <c r="AH22" s="79" t="s">
        <v>19</v>
      </c>
      <c r="AI22" s="80"/>
      <c r="AJ22" s="80"/>
      <c r="AK22" s="80"/>
      <c r="AL22" s="80"/>
      <c r="AM22" s="80"/>
      <c r="AN22" s="80"/>
      <c r="AO22" s="80"/>
      <c r="AP22" s="81"/>
      <c r="AQ22" s="56"/>
      <c r="AR22" s="51"/>
      <c r="AS22" s="51"/>
    </row>
    <row r="23" spans="1:45" x14ac:dyDescent="0.2">
      <c r="A23" s="10"/>
      <c r="B23" s="29" t="s">
        <v>3</v>
      </c>
      <c r="C23" s="57" t="s">
        <v>4</v>
      </c>
      <c r="D23" s="58" t="s">
        <v>5</v>
      </c>
      <c r="E23" s="57" t="s">
        <v>6</v>
      </c>
      <c r="F23" s="58" t="s">
        <v>7</v>
      </c>
      <c r="G23" s="58" t="s">
        <v>8</v>
      </c>
      <c r="H23" s="58" t="s">
        <v>9</v>
      </c>
      <c r="I23" s="57" t="s">
        <v>10</v>
      </c>
      <c r="J23" s="59" t="s">
        <v>11</v>
      </c>
      <c r="K23" s="10"/>
      <c r="M23" s="11" t="s">
        <v>3</v>
      </c>
      <c r="N23" s="12" t="s">
        <v>4</v>
      </c>
      <c r="O23" s="13" t="s">
        <v>5</v>
      </c>
      <c r="P23" s="12" t="s">
        <v>6</v>
      </c>
      <c r="Q23" s="13" t="s">
        <v>7</v>
      </c>
      <c r="R23" s="13" t="s">
        <v>8</v>
      </c>
      <c r="S23" s="13" t="s">
        <v>9</v>
      </c>
      <c r="T23" s="12" t="s">
        <v>10</v>
      </c>
      <c r="U23" s="14" t="s">
        <v>11</v>
      </c>
      <c r="W23" s="11" t="s">
        <v>3</v>
      </c>
      <c r="X23" s="12" t="s">
        <v>4</v>
      </c>
      <c r="Y23" s="13" t="s">
        <v>5</v>
      </c>
      <c r="Z23" s="12" t="s">
        <v>6</v>
      </c>
      <c r="AA23" s="13" t="s">
        <v>7</v>
      </c>
      <c r="AB23" s="13" t="s">
        <v>8</v>
      </c>
      <c r="AC23" s="13" t="s">
        <v>9</v>
      </c>
      <c r="AD23" s="12" t="s">
        <v>10</v>
      </c>
      <c r="AE23" s="14" t="s">
        <v>11</v>
      </c>
      <c r="AG23" s="56"/>
      <c r="AH23" s="11" t="s">
        <v>3</v>
      </c>
      <c r="AI23" s="12" t="s">
        <v>4</v>
      </c>
      <c r="AJ23" s="13" t="s">
        <v>5</v>
      </c>
      <c r="AK23" s="12" t="s">
        <v>6</v>
      </c>
      <c r="AL23" s="13" t="s">
        <v>7</v>
      </c>
      <c r="AM23" s="13" t="s">
        <v>8</v>
      </c>
      <c r="AN23" s="13" t="s">
        <v>9</v>
      </c>
      <c r="AO23" s="12" t="s">
        <v>10</v>
      </c>
      <c r="AP23" s="14" t="s">
        <v>11</v>
      </c>
      <c r="AQ23" s="56"/>
      <c r="AR23" s="51"/>
      <c r="AS23" s="51"/>
    </row>
    <row r="24" spans="1:45" x14ac:dyDescent="0.2">
      <c r="A24" s="10"/>
      <c r="B24" s="15" t="s">
        <v>12</v>
      </c>
      <c r="C24" s="16">
        <v>6122.63</v>
      </c>
      <c r="D24" s="17">
        <v>6795.9</v>
      </c>
      <c r="E24" s="16">
        <v>7434.88</v>
      </c>
      <c r="F24" s="18">
        <v>7853.95</v>
      </c>
      <c r="G24" s="19"/>
      <c r="H24" s="19"/>
      <c r="I24" s="20">
        <v>7957.04</v>
      </c>
      <c r="J24" s="20"/>
      <c r="K24" s="10"/>
      <c r="M24" s="15" t="s">
        <v>12</v>
      </c>
      <c r="N24" s="21">
        <f t="shared" ref="N24:U42" si="0">C24*$C$12</f>
        <v>6122.63</v>
      </c>
      <c r="O24" s="21">
        <f t="shared" si="0"/>
        <v>6795.9</v>
      </c>
      <c r="P24" s="21">
        <f t="shared" si="0"/>
        <v>7434.88</v>
      </c>
      <c r="Q24" s="21">
        <f t="shared" si="0"/>
        <v>7853.95</v>
      </c>
      <c r="R24" s="21">
        <f t="shared" si="0"/>
        <v>0</v>
      </c>
      <c r="S24" s="21">
        <f t="shared" si="0"/>
        <v>0</v>
      </c>
      <c r="T24" s="21">
        <f t="shared" si="0"/>
        <v>7957.04</v>
      </c>
      <c r="U24" s="21">
        <f t="shared" si="0"/>
        <v>0</v>
      </c>
      <c r="W24" s="15" t="s">
        <v>12</v>
      </c>
      <c r="X24" s="22">
        <f>IF(N24&gt;$B$50,$C$51,IF(N24&gt;$B$49,$C$50,IF(N24&gt;$B$48,$C$49,IF(N24&gt;$B$47,$C$48,IF(N24&gt;$B$46,$C$47,IF(N24&gt;0,$C$46,0))))))</f>
        <v>0.17799999999999999</v>
      </c>
      <c r="Y24" s="22">
        <f t="shared" ref="Y24:AE39" si="1">IF(O24&gt;$B$50,$C$51,IF(O24&gt;$B$49,$C$50,IF(O24&gt;$B$48,$C$49,IF(O24&gt;$B$47,$C$48,IF(O24&gt;$B$46,$C$47,IF(O24&gt;0,$C$46,0))))))</f>
        <v>0.17799999999999999</v>
      </c>
      <c r="Z24" s="22">
        <f t="shared" si="1"/>
        <v>1262.6500000000001</v>
      </c>
      <c r="AA24" s="22">
        <f t="shared" si="1"/>
        <v>1262.6500000000001</v>
      </c>
      <c r="AB24" s="22">
        <f t="shared" si="1"/>
        <v>0</v>
      </c>
      <c r="AC24" s="22">
        <f t="shared" si="1"/>
        <v>0</v>
      </c>
      <c r="AD24" s="22">
        <f t="shared" si="1"/>
        <v>1262.6500000000001</v>
      </c>
      <c r="AE24" s="22">
        <f t="shared" si="1"/>
        <v>0</v>
      </c>
      <c r="AG24" s="56"/>
      <c r="AH24" s="15" t="s">
        <v>12</v>
      </c>
      <c r="AI24" s="21">
        <f>IF(X24&lt;1, (12*C24+C24*C55)* (1+$C$15+X24)*$C$12/12, (( 12*C24+C24*C55)* (1+$C$15)+12*X24)*$C$12/12)</f>
        <v>7600.4071508362831</v>
      </c>
      <c r="AJ24" s="21">
        <f>IF(Y24&lt;1, (12*D24+D24*D55)* (1+$C$15+Y24)*$C$12/12, (( 12*D24+D24*D55)* (1+$C$15)+12*Y24)*$C$12/12)</f>
        <v>8436.1797064934981</v>
      </c>
      <c r="AK24" s="21">
        <f>IF(Z24&lt;1, (12*E24+E24*E55)* (1+$C$15+Z24)*$C$12/12, (( 12*E24+E24*E55)* (1+$C$15)+12*Z24)*$C$12/12)</f>
        <v>9132.751877816534</v>
      </c>
      <c r="AL24" s="21">
        <f t="shared" ref="AL24:AP39" si="2">IF(AA24&lt;1, (12*F24+F24*F55)* (1+$C$15+AA24)*$C$12/12, (( 12*F24+F24*F55)* (1+$C$15)+12*AA24)*$C$12/12)</f>
        <v>9576.3533339175829</v>
      </c>
      <c r="AM24" s="21">
        <f t="shared" si="2"/>
        <v>0</v>
      </c>
      <c r="AN24" s="21">
        <f t="shared" si="2"/>
        <v>0</v>
      </c>
      <c r="AO24" s="21">
        <f t="shared" si="2"/>
        <v>9685.4780007022655</v>
      </c>
      <c r="AP24" s="21">
        <f t="shared" si="2"/>
        <v>0</v>
      </c>
      <c r="AQ24" s="56"/>
      <c r="AR24" s="51"/>
      <c r="AS24" s="51"/>
    </row>
    <row r="25" spans="1:45" x14ac:dyDescent="0.2">
      <c r="A25" s="10"/>
      <c r="B25" s="15">
        <v>15</v>
      </c>
      <c r="C25" s="16">
        <v>5017.3100000000004</v>
      </c>
      <c r="D25" s="17">
        <v>5394.35</v>
      </c>
      <c r="E25" s="16">
        <v>5593.59</v>
      </c>
      <c r="F25" s="16">
        <v>6301.27</v>
      </c>
      <c r="G25" s="20"/>
      <c r="H25" s="20"/>
      <c r="I25" s="20">
        <v>6837.15</v>
      </c>
      <c r="J25" s="20">
        <v>7042.26</v>
      </c>
      <c r="K25" s="10"/>
      <c r="M25" s="15">
        <v>15</v>
      </c>
      <c r="N25" s="23">
        <f t="shared" si="0"/>
        <v>5017.3100000000004</v>
      </c>
      <c r="O25" s="23">
        <f t="shared" si="0"/>
        <v>5394.35</v>
      </c>
      <c r="P25" s="23">
        <f t="shared" si="0"/>
        <v>5593.59</v>
      </c>
      <c r="Q25" s="23">
        <f t="shared" si="0"/>
        <v>6301.27</v>
      </c>
      <c r="R25" s="23">
        <f t="shared" si="0"/>
        <v>0</v>
      </c>
      <c r="S25" s="23">
        <f t="shared" si="0"/>
        <v>0</v>
      </c>
      <c r="T25" s="23">
        <f t="shared" si="0"/>
        <v>6837.15</v>
      </c>
      <c r="U25" s="23">
        <f t="shared" si="0"/>
        <v>7042.26</v>
      </c>
      <c r="W25" s="15">
        <v>15</v>
      </c>
      <c r="X25" s="22">
        <f t="shared" ref="X25:AE42" si="3">IF(N25&gt;$B$50,$C$51,IF(N25&gt;$B$49,$C$50,IF(N25&gt;$B$48,$C$49,IF(N25&gt;$B$47,$C$48,IF(N25&gt;$B$46,$C$47,IF(N25&gt;0,$C$46,0))))))</f>
        <v>0.17799999999999999</v>
      </c>
      <c r="Y25" s="22">
        <f t="shared" si="1"/>
        <v>0.17799999999999999</v>
      </c>
      <c r="Z25" s="22">
        <f t="shared" si="1"/>
        <v>0.17799999999999999</v>
      </c>
      <c r="AA25" s="22">
        <f t="shared" si="1"/>
        <v>0.17799999999999999</v>
      </c>
      <c r="AB25" s="22">
        <f t="shared" si="1"/>
        <v>0</v>
      </c>
      <c r="AC25" s="22">
        <f t="shared" si="1"/>
        <v>0</v>
      </c>
      <c r="AD25" s="22">
        <f t="shared" si="1"/>
        <v>0.17799999999999999</v>
      </c>
      <c r="AE25" s="22">
        <f t="shared" si="1"/>
        <v>0.17799999999999999</v>
      </c>
      <c r="AG25" s="56"/>
      <c r="AH25" s="15">
        <v>15</v>
      </c>
      <c r="AI25" s="21">
        <f t="shared" ref="AI25:AP42" si="4">IF(X25&lt;1, (12*C25+C25*C56)* (1+$C$15+X25)*$C$12/12, (( 12*C25+C25*C56)* (1+$C$15)+12*X25)*$C$12/12)</f>
        <v>6228.3036541424817</v>
      </c>
      <c r="AJ25" s="21">
        <f t="shared" si="4"/>
        <v>6696.3472093060836</v>
      </c>
      <c r="AK25" s="21">
        <f t="shared" si="4"/>
        <v>6943.6763996593481</v>
      </c>
      <c r="AL25" s="21">
        <f t="shared" si="2"/>
        <v>7822.1642606772157</v>
      </c>
      <c r="AM25" s="21">
        <f t="shared" si="2"/>
        <v>0</v>
      </c>
      <c r="AN25" s="21">
        <f t="shared" si="2"/>
        <v>0</v>
      </c>
      <c r="AO25" s="21">
        <f t="shared" si="2"/>
        <v>8487.3859356747471</v>
      </c>
      <c r="AP25" s="21">
        <f t="shared" si="2"/>
        <v>8742.0019276108978</v>
      </c>
      <c r="AQ25" s="56"/>
      <c r="AR25" s="51"/>
      <c r="AS25" s="51"/>
    </row>
    <row r="26" spans="1:45" x14ac:dyDescent="0.2">
      <c r="A26" s="10"/>
      <c r="B26" s="15">
        <v>14</v>
      </c>
      <c r="C26" s="16">
        <v>4542.6400000000003</v>
      </c>
      <c r="D26" s="17">
        <v>4885.93</v>
      </c>
      <c r="E26" s="16">
        <v>5167.63</v>
      </c>
      <c r="F26" s="16">
        <v>5593.59</v>
      </c>
      <c r="G26" s="20"/>
      <c r="H26" s="20"/>
      <c r="I26" s="20">
        <v>6246.27</v>
      </c>
      <c r="J26" s="20">
        <v>6433.67</v>
      </c>
      <c r="K26" s="10"/>
      <c r="M26" s="15">
        <v>14</v>
      </c>
      <c r="N26" s="23">
        <f t="shared" si="0"/>
        <v>4542.6400000000003</v>
      </c>
      <c r="O26" s="23">
        <f t="shared" si="0"/>
        <v>4885.93</v>
      </c>
      <c r="P26" s="23">
        <f t="shared" si="0"/>
        <v>5167.63</v>
      </c>
      <c r="Q26" s="23">
        <f t="shared" si="0"/>
        <v>5593.59</v>
      </c>
      <c r="R26" s="23">
        <f t="shared" si="0"/>
        <v>0</v>
      </c>
      <c r="S26" s="23">
        <f t="shared" si="0"/>
        <v>0</v>
      </c>
      <c r="T26" s="23">
        <f t="shared" si="0"/>
        <v>6246.27</v>
      </c>
      <c r="U26" s="23">
        <f t="shared" si="0"/>
        <v>6433.67</v>
      </c>
      <c r="W26" s="15">
        <v>14</v>
      </c>
      <c r="X26" s="22">
        <f t="shared" si="3"/>
        <v>0.20499999999999999</v>
      </c>
      <c r="Y26" s="22">
        <f t="shared" si="1"/>
        <v>0.20499999999999999</v>
      </c>
      <c r="Z26" s="22">
        <f t="shared" si="1"/>
        <v>0.17799999999999999</v>
      </c>
      <c r="AA26" s="22">
        <f t="shared" si="1"/>
        <v>0.17799999999999999</v>
      </c>
      <c r="AB26" s="22">
        <f t="shared" si="1"/>
        <v>0</v>
      </c>
      <c r="AC26" s="22">
        <f t="shared" si="1"/>
        <v>0</v>
      </c>
      <c r="AD26" s="22">
        <f t="shared" si="1"/>
        <v>0.17799999999999999</v>
      </c>
      <c r="AE26" s="22">
        <f t="shared" si="1"/>
        <v>0.17799999999999999</v>
      </c>
      <c r="AG26" s="56"/>
      <c r="AH26" s="15">
        <v>14</v>
      </c>
      <c r="AI26" s="21">
        <f t="shared" si="4"/>
        <v>5765.0419682162674</v>
      </c>
      <c r="AJ26" s="21">
        <f t="shared" si="4"/>
        <v>6200.7096102193673</v>
      </c>
      <c r="AK26" s="21">
        <f t="shared" si="4"/>
        <v>6414.9053600946163</v>
      </c>
      <c r="AL26" s="21">
        <f t="shared" si="2"/>
        <v>6943.6763996593481</v>
      </c>
      <c r="AM26" s="21">
        <f t="shared" si="2"/>
        <v>0</v>
      </c>
      <c r="AN26" s="21">
        <f t="shared" si="2"/>
        <v>0</v>
      </c>
      <c r="AO26" s="21">
        <f t="shared" si="2"/>
        <v>7753.8892884355491</v>
      </c>
      <c r="AP26" s="21">
        <f t="shared" si="2"/>
        <v>7986.5207393098826</v>
      </c>
      <c r="AQ26" s="56"/>
      <c r="AR26" s="51"/>
      <c r="AS26" s="51"/>
    </row>
    <row r="27" spans="1:45" x14ac:dyDescent="0.2">
      <c r="A27" s="10"/>
      <c r="B27" s="15" t="s">
        <v>13</v>
      </c>
      <c r="C27" s="16"/>
      <c r="D27" s="17">
        <v>4508.07</v>
      </c>
      <c r="E27" s="16">
        <v>4748.54</v>
      </c>
      <c r="F27" s="16"/>
      <c r="G27" s="20">
        <v>5167.63</v>
      </c>
      <c r="H27" s="20">
        <v>5593.59</v>
      </c>
      <c r="I27" s="20">
        <v>6246.27</v>
      </c>
      <c r="J27" s="20">
        <v>6433.67</v>
      </c>
      <c r="K27" s="10"/>
      <c r="M27" s="15" t="s">
        <v>13</v>
      </c>
      <c r="N27" s="23">
        <f t="shared" si="0"/>
        <v>0</v>
      </c>
      <c r="O27" s="23">
        <f t="shared" si="0"/>
        <v>4508.07</v>
      </c>
      <c r="P27" s="23">
        <f t="shared" si="0"/>
        <v>4748.54</v>
      </c>
      <c r="Q27" s="23">
        <f t="shared" si="0"/>
        <v>0</v>
      </c>
      <c r="R27" s="23">
        <f t="shared" si="0"/>
        <v>5167.63</v>
      </c>
      <c r="S27" s="23">
        <f t="shared" si="0"/>
        <v>5593.59</v>
      </c>
      <c r="T27" s="23">
        <f t="shared" si="0"/>
        <v>6246.27</v>
      </c>
      <c r="U27" s="23">
        <f t="shared" si="0"/>
        <v>6433.67</v>
      </c>
      <c r="W27" s="15" t="s">
        <v>13</v>
      </c>
      <c r="X27" s="22">
        <f t="shared" si="3"/>
        <v>0</v>
      </c>
      <c r="Y27" s="22">
        <f t="shared" si="1"/>
        <v>0.20499999999999999</v>
      </c>
      <c r="Z27" s="22">
        <f t="shared" si="1"/>
        <v>0.20499999999999999</v>
      </c>
      <c r="AA27" s="22">
        <f t="shared" si="1"/>
        <v>0</v>
      </c>
      <c r="AB27" s="22">
        <f t="shared" si="1"/>
        <v>0.17799999999999999</v>
      </c>
      <c r="AC27" s="22">
        <f t="shared" si="1"/>
        <v>0.17799999999999999</v>
      </c>
      <c r="AD27" s="22">
        <f t="shared" si="1"/>
        <v>0.17799999999999999</v>
      </c>
      <c r="AE27" s="22">
        <f t="shared" si="1"/>
        <v>0.17799999999999999</v>
      </c>
      <c r="AG27" s="56"/>
      <c r="AH27" s="15" t="s">
        <v>13</v>
      </c>
      <c r="AI27" s="21">
        <f t="shared" si="4"/>
        <v>0</v>
      </c>
      <c r="AJ27" s="21">
        <f t="shared" si="4"/>
        <v>5785.8761752827004</v>
      </c>
      <c r="AK27" s="21">
        <f t="shared" si="4"/>
        <v>6094.5070625293993</v>
      </c>
      <c r="AL27" s="21">
        <f t="shared" si="2"/>
        <v>0</v>
      </c>
      <c r="AM27" s="21">
        <f t="shared" si="2"/>
        <v>6414.9053600946163</v>
      </c>
      <c r="AN27" s="21">
        <f t="shared" si="2"/>
        <v>6943.6763996593481</v>
      </c>
      <c r="AO27" s="21">
        <f t="shared" si="2"/>
        <v>7753.8892884355491</v>
      </c>
      <c r="AP27" s="21">
        <f t="shared" si="2"/>
        <v>7986.5207393098826</v>
      </c>
      <c r="AQ27" s="56"/>
      <c r="AR27" s="51"/>
      <c r="AS27" s="51"/>
    </row>
    <row r="28" spans="1:45" s="27" customFormat="1" x14ac:dyDescent="0.2">
      <c r="A28" s="10"/>
      <c r="B28" s="24">
        <v>13</v>
      </c>
      <c r="C28" s="23">
        <v>4188.38</v>
      </c>
      <c r="D28" s="25">
        <v>4508.07</v>
      </c>
      <c r="E28" s="23">
        <v>4748.54</v>
      </c>
      <c r="F28" s="23">
        <v>5215.72</v>
      </c>
      <c r="G28" s="26"/>
      <c r="H28" s="26"/>
      <c r="I28" s="26">
        <v>5861.53</v>
      </c>
      <c r="J28" s="26">
        <v>6037.38</v>
      </c>
      <c r="K28" s="10"/>
      <c r="M28" s="24">
        <v>13</v>
      </c>
      <c r="N28" s="23">
        <f t="shared" si="0"/>
        <v>4188.38</v>
      </c>
      <c r="O28" s="23">
        <f t="shared" si="0"/>
        <v>4508.07</v>
      </c>
      <c r="P28" s="23">
        <f t="shared" si="0"/>
        <v>4748.54</v>
      </c>
      <c r="Q28" s="23">
        <f t="shared" si="0"/>
        <v>5215.72</v>
      </c>
      <c r="R28" s="23">
        <f t="shared" si="0"/>
        <v>0</v>
      </c>
      <c r="S28" s="23">
        <f t="shared" si="0"/>
        <v>0</v>
      </c>
      <c r="T28" s="23">
        <f t="shared" si="0"/>
        <v>5861.53</v>
      </c>
      <c r="U28" s="23">
        <f t="shared" si="0"/>
        <v>6037.38</v>
      </c>
      <c r="W28" s="24">
        <v>13</v>
      </c>
      <c r="X28" s="22">
        <f t="shared" si="3"/>
        <v>0.20499999999999999</v>
      </c>
      <c r="Y28" s="22">
        <f t="shared" si="1"/>
        <v>0.20499999999999999</v>
      </c>
      <c r="Z28" s="22">
        <f t="shared" si="1"/>
        <v>0.20499999999999999</v>
      </c>
      <c r="AA28" s="22">
        <f t="shared" si="1"/>
        <v>0.17799999999999999</v>
      </c>
      <c r="AB28" s="22">
        <f t="shared" si="1"/>
        <v>0</v>
      </c>
      <c r="AC28" s="22">
        <f t="shared" si="1"/>
        <v>0</v>
      </c>
      <c r="AD28" s="22">
        <f t="shared" si="1"/>
        <v>0.17799999999999999</v>
      </c>
      <c r="AE28" s="22">
        <f t="shared" si="1"/>
        <v>0.17799999999999999</v>
      </c>
      <c r="AG28" s="56"/>
      <c r="AH28" s="24">
        <v>13</v>
      </c>
      <c r="AI28" s="21">
        <f t="shared" si="4"/>
        <v>5375.5704891517998</v>
      </c>
      <c r="AJ28" s="21">
        <f t="shared" si="4"/>
        <v>5785.8761752827004</v>
      </c>
      <c r="AK28" s="21">
        <f t="shared" si="4"/>
        <v>6094.5070625293993</v>
      </c>
      <c r="AL28" s="21">
        <f t="shared" si="2"/>
        <v>6547.8307177101997</v>
      </c>
      <c r="AM28" s="21">
        <f t="shared" si="2"/>
        <v>0</v>
      </c>
      <c r="AN28" s="21">
        <f t="shared" si="2"/>
        <v>0</v>
      </c>
      <c r="AO28" s="21">
        <f t="shared" si="2"/>
        <v>7358.5825517435505</v>
      </c>
      <c r="AP28" s="21">
        <f t="shared" si="2"/>
        <v>7579.3451754482985</v>
      </c>
      <c r="AQ28" s="56"/>
      <c r="AR28" s="52"/>
      <c r="AS28" s="52"/>
    </row>
    <row r="29" spans="1:45" x14ac:dyDescent="0.2">
      <c r="A29" s="10"/>
      <c r="B29" s="15">
        <v>12</v>
      </c>
      <c r="C29" s="16">
        <v>3774.86</v>
      </c>
      <c r="D29" s="17">
        <v>4040.88</v>
      </c>
      <c r="E29" s="16">
        <v>4604.26</v>
      </c>
      <c r="F29" s="16">
        <v>5098.93</v>
      </c>
      <c r="G29" s="20"/>
      <c r="H29" s="20"/>
      <c r="I29" s="20">
        <v>5737.87</v>
      </c>
      <c r="J29" s="20">
        <v>5910</v>
      </c>
      <c r="K29" s="10"/>
      <c r="M29" s="15">
        <v>12</v>
      </c>
      <c r="N29" s="23">
        <f t="shared" si="0"/>
        <v>3774.86</v>
      </c>
      <c r="O29" s="23">
        <f t="shared" si="0"/>
        <v>4040.88</v>
      </c>
      <c r="P29" s="23">
        <f t="shared" si="0"/>
        <v>4604.26</v>
      </c>
      <c r="Q29" s="23">
        <f t="shared" si="0"/>
        <v>5098.93</v>
      </c>
      <c r="R29" s="23">
        <f t="shared" si="0"/>
        <v>0</v>
      </c>
      <c r="S29" s="23">
        <f t="shared" si="0"/>
        <v>0</v>
      </c>
      <c r="T29" s="23">
        <f t="shared" si="0"/>
        <v>5737.87</v>
      </c>
      <c r="U29" s="23">
        <f t="shared" si="0"/>
        <v>5910</v>
      </c>
      <c r="W29" s="15">
        <v>12</v>
      </c>
      <c r="X29" s="22">
        <f t="shared" si="3"/>
        <v>0.20499999999999999</v>
      </c>
      <c r="Y29" s="22">
        <f t="shared" si="1"/>
        <v>0.20499999999999999</v>
      </c>
      <c r="Z29" s="22">
        <f t="shared" si="1"/>
        <v>0.20499999999999999</v>
      </c>
      <c r="AA29" s="22">
        <f t="shared" si="1"/>
        <v>0.17799999999999999</v>
      </c>
      <c r="AB29" s="22">
        <f t="shared" si="1"/>
        <v>0</v>
      </c>
      <c r="AC29" s="22">
        <f t="shared" si="1"/>
        <v>0</v>
      </c>
      <c r="AD29" s="22">
        <f t="shared" si="1"/>
        <v>0.17799999999999999</v>
      </c>
      <c r="AE29" s="22">
        <f t="shared" si="1"/>
        <v>0.17799999999999999</v>
      </c>
      <c r="AG29" s="56"/>
      <c r="AH29" s="15">
        <v>12</v>
      </c>
      <c r="AI29" s="21">
        <f t="shared" si="4"/>
        <v>4844.8388199445999</v>
      </c>
      <c r="AJ29" s="21">
        <f t="shared" si="4"/>
        <v>5186.2618191767997</v>
      </c>
      <c r="AK29" s="21">
        <f t="shared" si="4"/>
        <v>5909.3310970786006</v>
      </c>
      <c r="AL29" s="21">
        <f t="shared" si="2"/>
        <v>6401.2121972525501</v>
      </c>
      <c r="AM29" s="21">
        <f t="shared" si="2"/>
        <v>0</v>
      </c>
      <c r="AN29" s="21">
        <f t="shared" si="2"/>
        <v>0</v>
      </c>
      <c r="AO29" s="21">
        <f t="shared" si="2"/>
        <v>7203.33941243545</v>
      </c>
      <c r="AP29" s="21">
        <f t="shared" si="2"/>
        <v>7419.4319368499991</v>
      </c>
      <c r="AQ29" s="56"/>
      <c r="AR29" s="51"/>
      <c r="AS29" s="51"/>
    </row>
    <row r="30" spans="1:45" x14ac:dyDescent="0.2">
      <c r="A30" s="10"/>
      <c r="B30" s="15">
        <v>11</v>
      </c>
      <c r="C30" s="16">
        <v>3652.64</v>
      </c>
      <c r="D30" s="17">
        <v>3898.38</v>
      </c>
      <c r="E30" s="16">
        <v>4178.29</v>
      </c>
      <c r="F30" s="16">
        <v>4604.26</v>
      </c>
      <c r="G30" s="20"/>
      <c r="H30" s="20"/>
      <c r="I30" s="20">
        <v>5222.6000000000004</v>
      </c>
      <c r="J30" s="20">
        <v>5379.28</v>
      </c>
      <c r="K30" s="10"/>
      <c r="M30" s="15">
        <v>11</v>
      </c>
      <c r="N30" s="23">
        <f t="shared" si="0"/>
        <v>3652.64</v>
      </c>
      <c r="O30" s="23">
        <f t="shared" si="0"/>
        <v>3898.38</v>
      </c>
      <c r="P30" s="23">
        <f t="shared" si="0"/>
        <v>4178.29</v>
      </c>
      <c r="Q30" s="23">
        <f t="shared" si="0"/>
        <v>4604.26</v>
      </c>
      <c r="R30" s="23">
        <f t="shared" si="0"/>
        <v>0</v>
      </c>
      <c r="S30" s="23">
        <f t="shared" si="0"/>
        <v>0</v>
      </c>
      <c r="T30" s="23">
        <f t="shared" si="0"/>
        <v>5222.6000000000004</v>
      </c>
      <c r="U30" s="23">
        <f t="shared" si="0"/>
        <v>5379.28</v>
      </c>
      <c r="W30" s="15">
        <v>11</v>
      </c>
      <c r="X30" s="22">
        <f t="shared" si="3"/>
        <v>0.20499999999999999</v>
      </c>
      <c r="Y30" s="22">
        <f t="shared" si="1"/>
        <v>0.20499999999999999</v>
      </c>
      <c r="Z30" s="22">
        <f t="shared" si="1"/>
        <v>0.20499999999999999</v>
      </c>
      <c r="AA30" s="22">
        <f t="shared" si="1"/>
        <v>0.20499999999999999</v>
      </c>
      <c r="AB30" s="22">
        <f t="shared" si="1"/>
        <v>0</v>
      </c>
      <c r="AC30" s="22">
        <f t="shared" si="1"/>
        <v>0</v>
      </c>
      <c r="AD30" s="22">
        <f t="shared" si="1"/>
        <v>0.17799999999999999</v>
      </c>
      <c r="AE30" s="22">
        <f t="shared" si="1"/>
        <v>0.17799999999999999</v>
      </c>
      <c r="AG30" s="56"/>
      <c r="AH30" s="15">
        <v>11</v>
      </c>
      <c r="AI30" s="21">
        <f t="shared" si="4"/>
        <v>4792.8324569253336</v>
      </c>
      <c r="AJ30" s="21">
        <f t="shared" si="4"/>
        <v>5115.281602738999</v>
      </c>
      <c r="AK30" s="21">
        <f t="shared" si="4"/>
        <v>5482.567109391166</v>
      </c>
      <c r="AL30" s="21">
        <f t="shared" si="2"/>
        <v>6041.506080019667</v>
      </c>
      <c r="AM30" s="21">
        <f t="shared" si="2"/>
        <v>0</v>
      </c>
      <c r="AN30" s="21">
        <f t="shared" si="2"/>
        <v>0</v>
      </c>
      <c r="AO30" s="21">
        <f t="shared" si="2"/>
        <v>6703.1174888883324</v>
      </c>
      <c r="AP30" s="21">
        <f t="shared" si="2"/>
        <v>6904.2135805206663</v>
      </c>
      <c r="AQ30" s="56"/>
      <c r="AR30" s="51"/>
      <c r="AS30" s="51"/>
    </row>
    <row r="31" spans="1:45" x14ac:dyDescent="0.2">
      <c r="A31" s="10"/>
      <c r="B31" s="15">
        <v>10</v>
      </c>
      <c r="C31" s="16">
        <v>3523.62</v>
      </c>
      <c r="D31" s="17">
        <v>3764.77</v>
      </c>
      <c r="E31" s="16">
        <v>4040.88</v>
      </c>
      <c r="F31" s="16">
        <v>4322.55</v>
      </c>
      <c r="G31" s="20"/>
      <c r="H31" s="20"/>
      <c r="I31" s="20">
        <v>4858.4799999999996</v>
      </c>
      <c r="J31" s="20">
        <v>5004.24</v>
      </c>
      <c r="K31" s="10"/>
      <c r="M31" s="15">
        <v>10</v>
      </c>
      <c r="N31" s="23">
        <f t="shared" si="0"/>
        <v>3523.62</v>
      </c>
      <c r="O31" s="23">
        <f t="shared" si="0"/>
        <v>3764.77</v>
      </c>
      <c r="P31" s="23">
        <f t="shared" si="0"/>
        <v>4040.88</v>
      </c>
      <c r="Q31" s="23">
        <f t="shared" si="0"/>
        <v>4322.55</v>
      </c>
      <c r="R31" s="23">
        <f t="shared" si="0"/>
        <v>0</v>
      </c>
      <c r="S31" s="23">
        <f t="shared" si="0"/>
        <v>0</v>
      </c>
      <c r="T31" s="23">
        <f t="shared" si="0"/>
        <v>4858.4799999999996</v>
      </c>
      <c r="U31" s="23">
        <f t="shared" si="0"/>
        <v>5004.24</v>
      </c>
      <c r="W31" s="15">
        <v>10</v>
      </c>
      <c r="X31" s="22">
        <f t="shared" si="3"/>
        <v>0.20499999999999999</v>
      </c>
      <c r="Y31" s="22">
        <f t="shared" si="1"/>
        <v>0.20499999999999999</v>
      </c>
      <c r="Z31" s="22">
        <f t="shared" si="1"/>
        <v>0.20499999999999999</v>
      </c>
      <c r="AA31" s="22">
        <f t="shared" si="1"/>
        <v>0.20499999999999999</v>
      </c>
      <c r="AB31" s="22">
        <f t="shared" si="1"/>
        <v>0</v>
      </c>
      <c r="AC31" s="22">
        <f t="shared" si="1"/>
        <v>0</v>
      </c>
      <c r="AD31" s="22">
        <f t="shared" si="1"/>
        <v>0.20499999999999999</v>
      </c>
      <c r="AE31" s="22">
        <f t="shared" si="1"/>
        <v>0.17799999999999999</v>
      </c>
      <c r="AG31" s="56"/>
      <c r="AH31" s="15">
        <v>10</v>
      </c>
      <c r="AI31" s="21">
        <f t="shared" si="4"/>
        <v>4623.5381263610006</v>
      </c>
      <c r="AJ31" s="21">
        <f t="shared" si="4"/>
        <v>4939.9644774351664</v>
      </c>
      <c r="AK31" s="21">
        <f t="shared" si="4"/>
        <v>5302.2637923640004</v>
      </c>
      <c r="AL31" s="21">
        <f t="shared" si="2"/>
        <v>5671.8586930775009</v>
      </c>
      <c r="AM31" s="21">
        <f t="shared" si="2"/>
        <v>0</v>
      </c>
      <c r="AN31" s="21">
        <f t="shared" si="2"/>
        <v>0</v>
      </c>
      <c r="AO31" s="21">
        <f t="shared" si="2"/>
        <v>6375.0823063106664</v>
      </c>
      <c r="AP31" s="21">
        <f t="shared" si="2"/>
        <v>6422.8561755819983</v>
      </c>
      <c r="AQ31" s="56"/>
      <c r="AR31" s="51"/>
      <c r="AS31" s="51"/>
    </row>
    <row r="32" spans="1:45" x14ac:dyDescent="0.2">
      <c r="A32" s="10"/>
      <c r="B32" s="15" t="s">
        <v>14</v>
      </c>
      <c r="C32" s="16">
        <v>3136.59</v>
      </c>
      <c r="D32" s="17">
        <v>3369.08</v>
      </c>
      <c r="E32" s="16">
        <v>3520.54</v>
      </c>
      <c r="F32" s="16">
        <v>3939.07</v>
      </c>
      <c r="G32" s="20"/>
      <c r="H32" s="20"/>
      <c r="I32" s="20">
        <v>4295.09</v>
      </c>
      <c r="J32" s="20">
        <v>4423.96</v>
      </c>
      <c r="K32" s="10"/>
      <c r="M32" s="15" t="s">
        <v>14</v>
      </c>
      <c r="N32" s="23">
        <f t="shared" si="0"/>
        <v>3136.59</v>
      </c>
      <c r="O32" s="23">
        <f t="shared" si="0"/>
        <v>3369.08</v>
      </c>
      <c r="P32" s="23">
        <f t="shared" si="0"/>
        <v>3520.54</v>
      </c>
      <c r="Q32" s="23">
        <f t="shared" si="0"/>
        <v>3939.07</v>
      </c>
      <c r="R32" s="23">
        <f t="shared" si="0"/>
        <v>0</v>
      </c>
      <c r="S32" s="23">
        <f t="shared" si="0"/>
        <v>0</v>
      </c>
      <c r="T32" s="23">
        <f t="shared" si="0"/>
        <v>4295.09</v>
      </c>
      <c r="U32" s="23">
        <f t="shared" si="0"/>
        <v>4423.96</v>
      </c>
      <c r="W32" s="15" t="s">
        <v>14</v>
      </c>
      <c r="X32" s="22">
        <f t="shared" si="3"/>
        <v>0.20499999999999999</v>
      </c>
      <c r="Y32" s="22">
        <f t="shared" si="1"/>
        <v>0.20499999999999999</v>
      </c>
      <c r="Z32" s="22">
        <f t="shared" si="1"/>
        <v>0.20499999999999999</v>
      </c>
      <c r="AA32" s="22">
        <f t="shared" si="1"/>
        <v>0.20499999999999999</v>
      </c>
      <c r="AB32" s="22">
        <f t="shared" si="1"/>
        <v>0</v>
      </c>
      <c r="AC32" s="22">
        <f t="shared" si="1"/>
        <v>0</v>
      </c>
      <c r="AD32" s="22">
        <f t="shared" si="1"/>
        <v>0.20499999999999999</v>
      </c>
      <c r="AE32" s="22">
        <f t="shared" si="1"/>
        <v>0.20499999999999999</v>
      </c>
      <c r="AG32" s="56"/>
      <c r="AH32" s="15" t="s">
        <v>14</v>
      </c>
      <c r="AI32" s="21">
        <f t="shared" si="4"/>
        <v>4115.6944993395009</v>
      </c>
      <c r="AJ32" s="21">
        <f t="shared" si="4"/>
        <v>4420.7575819073336</v>
      </c>
      <c r="AK32" s="21">
        <f t="shared" si="4"/>
        <v>4619.4966867536668</v>
      </c>
      <c r="AL32" s="21">
        <f t="shared" si="2"/>
        <v>5168.6732188501674</v>
      </c>
      <c r="AM32" s="21">
        <f t="shared" si="2"/>
        <v>0</v>
      </c>
      <c r="AN32" s="21">
        <f t="shared" si="2"/>
        <v>0</v>
      </c>
      <c r="AO32" s="21">
        <f t="shared" si="2"/>
        <v>5635.8268970978343</v>
      </c>
      <c r="AP32" s="21">
        <f t="shared" si="2"/>
        <v>5804.9244043046674</v>
      </c>
      <c r="AQ32" s="56"/>
      <c r="AR32" s="51"/>
      <c r="AS32" s="51"/>
    </row>
    <row r="33" spans="1:45" x14ac:dyDescent="0.2">
      <c r="A33" s="10"/>
      <c r="B33" s="15" t="s">
        <v>15</v>
      </c>
      <c r="C33" s="16">
        <v>3136.59</v>
      </c>
      <c r="D33" s="17">
        <v>3369.08</v>
      </c>
      <c r="E33" s="16">
        <v>3419.58</v>
      </c>
      <c r="F33" s="16">
        <v>3520.54</v>
      </c>
      <c r="G33" s="20"/>
      <c r="H33" s="20"/>
      <c r="I33" s="20">
        <v>3939.07</v>
      </c>
      <c r="J33" s="20">
        <v>4055.96</v>
      </c>
      <c r="K33" s="10"/>
      <c r="M33" s="15" t="s">
        <v>15</v>
      </c>
      <c r="N33" s="23">
        <f t="shared" si="0"/>
        <v>3136.59</v>
      </c>
      <c r="O33" s="23">
        <f t="shared" si="0"/>
        <v>3369.08</v>
      </c>
      <c r="P33" s="23">
        <f t="shared" si="0"/>
        <v>3419.58</v>
      </c>
      <c r="Q33" s="23">
        <f t="shared" si="0"/>
        <v>3520.54</v>
      </c>
      <c r="R33" s="23">
        <f t="shared" si="0"/>
        <v>0</v>
      </c>
      <c r="S33" s="23">
        <f t="shared" si="0"/>
        <v>0</v>
      </c>
      <c r="T33" s="23">
        <f t="shared" si="0"/>
        <v>3939.07</v>
      </c>
      <c r="U33" s="23">
        <f t="shared" si="0"/>
        <v>4055.96</v>
      </c>
      <c r="W33" s="15" t="s">
        <v>15</v>
      </c>
      <c r="X33" s="22">
        <f>IF(N33&gt;$B$50,$C$51,IF(N33&gt;$B$49,$C$50,IF(N33&gt;$B$48,$C$49,IF(N33&gt;$B$47,$C$48,IF(N33&gt;$B$46,$C$47,IF(N33&gt;0,$C$46,0))))))</f>
        <v>0.20499999999999999</v>
      </c>
      <c r="Y33" s="22">
        <f t="shared" si="1"/>
        <v>0.20499999999999999</v>
      </c>
      <c r="Z33" s="22">
        <f t="shared" si="1"/>
        <v>0.20499999999999999</v>
      </c>
      <c r="AA33" s="22">
        <f t="shared" si="1"/>
        <v>0.20499999999999999</v>
      </c>
      <c r="AB33" s="22">
        <f t="shared" si="1"/>
        <v>0</v>
      </c>
      <c r="AC33" s="22">
        <f t="shared" si="1"/>
        <v>0</v>
      </c>
      <c r="AD33" s="22">
        <f t="shared" si="1"/>
        <v>0.20499999999999999</v>
      </c>
      <c r="AE33" s="22">
        <f t="shared" si="1"/>
        <v>0.20499999999999999</v>
      </c>
      <c r="AG33" s="56"/>
      <c r="AH33" s="15" t="s">
        <v>15</v>
      </c>
      <c r="AI33" s="21">
        <f t="shared" si="4"/>
        <v>4115.6944993395009</v>
      </c>
      <c r="AJ33" s="21">
        <f t="shared" si="4"/>
        <v>4420.7575819073336</v>
      </c>
      <c r="AK33" s="21">
        <f t="shared" si="4"/>
        <v>4487.0214455989999</v>
      </c>
      <c r="AL33" s="21">
        <f t="shared" si="2"/>
        <v>4619.4966867536668</v>
      </c>
      <c r="AM33" s="21">
        <f t="shared" si="2"/>
        <v>0</v>
      </c>
      <c r="AN33" s="21">
        <f t="shared" si="2"/>
        <v>0</v>
      </c>
      <c r="AO33" s="21">
        <f t="shared" si="2"/>
        <v>5168.6732188501674</v>
      </c>
      <c r="AP33" s="21">
        <f t="shared" si="2"/>
        <v>5322.0511005713333</v>
      </c>
      <c r="AQ33" s="56"/>
      <c r="AR33" s="51"/>
      <c r="AS33" s="51"/>
    </row>
    <row r="34" spans="1:45" x14ac:dyDescent="0.2">
      <c r="A34" s="10"/>
      <c r="B34" s="15">
        <v>8</v>
      </c>
      <c r="C34" s="16">
        <v>2946.46</v>
      </c>
      <c r="D34" s="17">
        <v>3173.48</v>
      </c>
      <c r="E34" s="16">
        <v>3299.66</v>
      </c>
      <c r="F34" s="16">
        <v>3419.58</v>
      </c>
      <c r="G34" s="20"/>
      <c r="H34" s="20"/>
      <c r="I34" s="20">
        <v>3552.1</v>
      </c>
      <c r="J34" s="20">
        <v>3634.13</v>
      </c>
      <c r="K34" s="10"/>
      <c r="M34" s="15">
        <v>8</v>
      </c>
      <c r="N34" s="23">
        <f t="shared" si="0"/>
        <v>2946.46</v>
      </c>
      <c r="O34" s="23">
        <f t="shared" si="0"/>
        <v>3173.48</v>
      </c>
      <c r="P34" s="23">
        <f t="shared" si="0"/>
        <v>3299.66</v>
      </c>
      <c r="Q34" s="23">
        <f t="shared" si="0"/>
        <v>3419.58</v>
      </c>
      <c r="R34" s="23">
        <f t="shared" si="0"/>
        <v>0</v>
      </c>
      <c r="S34" s="23">
        <f t="shared" si="0"/>
        <v>0</v>
      </c>
      <c r="T34" s="23">
        <f t="shared" si="0"/>
        <v>3552.1</v>
      </c>
      <c r="U34" s="23">
        <f t="shared" si="0"/>
        <v>3634.13</v>
      </c>
      <c r="W34" s="15">
        <v>8</v>
      </c>
      <c r="X34" s="22">
        <f t="shared" si="3"/>
        <v>0.20499999999999999</v>
      </c>
      <c r="Y34" s="22">
        <f t="shared" si="1"/>
        <v>0.20499999999999999</v>
      </c>
      <c r="Z34" s="22">
        <f t="shared" si="1"/>
        <v>0.20499999999999999</v>
      </c>
      <c r="AA34" s="22">
        <f t="shared" si="1"/>
        <v>0.20499999999999999</v>
      </c>
      <c r="AB34" s="22">
        <f t="shared" si="1"/>
        <v>0</v>
      </c>
      <c r="AC34" s="22">
        <f t="shared" si="1"/>
        <v>0</v>
      </c>
      <c r="AD34" s="22">
        <f t="shared" si="1"/>
        <v>0.20499999999999999</v>
      </c>
      <c r="AE34" s="22">
        <f t="shared" si="1"/>
        <v>0.20499999999999999</v>
      </c>
      <c r="AG34" s="56"/>
      <c r="AH34" s="15">
        <v>8</v>
      </c>
      <c r="AI34" s="21">
        <f t="shared" si="4"/>
        <v>3908.0514229372006</v>
      </c>
      <c r="AJ34" s="21">
        <f t="shared" si="4"/>
        <v>4209.1604941736005</v>
      </c>
      <c r="AK34" s="21">
        <f t="shared" si="4"/>
        <v>4376.5199453611995</v>
      </c>
      <c r="AL34" s="21">
        <f t="shared" si="2"/>
        <v>4535.5764153755999</v>
      </c>
      <c r="AM34" s="21">
        <f t="shared" si="2"/>
        <v>0</v>
      </c>
      <c r="AN34" s="21">
        <f t="shared" si="2"/>
        <v>0</v>
      </c>
      <c r="AO34" s="21">
        <f t="shared" si="2"/>
        <v>4711.3449561219995</v>
      </c>
      <c r="AP34" s="21">
        <f t="shared" si="2"/>
        <v>4820.1458420066001</v>
      </c>
      <c r="AQ34" s="56"/>
      <c r="AR34" s="51"/>
      <c r="AS34" s="51"/>
    </row>
    <row r="35" spans="1:45" x14ac:dyDescent="0.2">
      <c r="A35" s="10"/>
      <c r="B35" s="15">
        <v>7</v>
      </c>
      <c r="C35" s="16">
        <v>2772.35</v>
      </c>
      <c r="D35" s="17">
        <v>2994.05</v>
      </c>
      <c r="E35" s="16">
        <v>3160.84</v>
      </c>
      <c r="F35" s="16">
        <v>3287.05</v>
      </c>
      <c r="G35" s="20"/>
      <c r="H35" s="20"/>
      <c r="I35" s="20">
        <v>3388.03</v>
      </c>
      <c r="J35" s="20">
        <v>3476.36</v>
      </c>
      <c r="K35" s="10"/>
      <c r="M35" s="15">
        <v>7</v>
      </c>
      <c r="N35" s="23">
        <f t="shared" si="0"/>
        <v>2772.35</v>
      </c>
      <c r="O35" s="23">
        <f t="shared" si="0"/>
        <v>2994.05</v>
      </c>
      <c r="P35" s="23">
        <f t="shared" si="0"/>
        <v>3160.84</v>
      </c>
      <c r="Q35" s="23">
        <f t="shared" si="0"/>
        <v>3287.05</v>
      </c>
      <c r="R35" s="23">
        <f t="shared" si="0"/>
        <v>0</v>
      </c>
      <c r="S35" s="23">
        <f t="shared" si="0"/>
        <v>0</v>
      </c>
      <c r="T35" s="23">
        <f t="shared" si="0"/>
        <v>3388.03</v>
      </c>
      <c r="U35" s="23">
        <f t="shared" si="0"/>
        <v>3476.36</v>
      </c>
      <c r="W35" s="15">
        <v>7</v>
      </c>
      <c r="X35" s="22">
        <f t="shared" si="3"/>
        <v>0.20499999999999999</v>
      </c>
      <c r="Y35" s="22">
        <f t="shared" si="1"/>
        <v>0.20499999999999999</v>
      </c>
      <c r="Z35" s="22">
        <f t="shared" si="1"/>
        <v>0.20499999999999999</v>
      </c>
      <c r="AA35" s="22">
        <f t="shared" si="1"/>
        <v>0.20499999999999999</v>
      </c>
      <c r="AB35" s="22">
        <f t="shared" si="1"/>
        <v>0</v>
      </c>
      <c r="AC35" s="22">
        <f t="shared" si="1"/>
        <v>0</v>
      </c>
      <c r="AD35" s="22">
        <f t="shared" si="1"/>
        <v>0.20499999999999999</v>
      </c>
      <c r="AE35" s="22">
        <f t="shared" si="1"/>
        <v>0.20499999999999999</v>
      </c>
      <c r="AG35" s="56"/>
      <c r="AH35" s="15">
        <v>7</v>
      </c>
      <c r="AI35" s="21">
        <f t="shared" si="4"/>
        <v>3677.1197852270002</v>
      </c>
      <c r="AJ35" s="21">
        <f t="shared" si="4"/>
        <v>3971.1726488210011</v>
      </c>
      <c r="AK35" s="21">
        <f t="shared" si="4"/>
        <v>4192.3953692488003</v>
      </c>
      <c r="AL35" s="21">
        <f t="shared" si="2"/>
        <v>4359.7946110810008</v>
      </c>
      <c r="AM35" s="21">
        <f t="shared" si="2"/>
        <v>0</v>
      </c>
      <c r="AN35" s="21">
        <f t="shared" si="2"/>
        <v>0</v>
      </c>
      <c r="AO35" s="21">
        <f t="shared" si="2"/>
        <v>4493.7299208046006</v>
      </c>
      <c r="AP35" s="21">
        <f t="shared" si="2"/>
        <v>4610.8868420551998</v>
      </c>
      <c r="AQ35" s="56"/>
      <c r="AR35" s="51"/>
      <c r="AS35" s="51"/>
    </row>
    <row r="36" spans="1:45" x14ac:dyDescent="0.2">
      <c r="A36" s="10"/>
      <c r="B36" s="15">
        <v>6</v>
      </c>
      <c r="C36" s="16">
        <v>2725.66</v>
      </c>
      <c r="D36" s="17">
        <v>2945.1</v>
      </c>
      <c r="E36" s="16">
        <v>3067.49</v>
      </c>
      <c r="F36" s="16">
        <v>3192.41</v>
      </c>
      <c r="G36" s="20"/>
      <c r="H36" s="20"/>
      <c r="I36" s="20">
        <v>3274.43</v>
      </c>
      <c r="J36" s="20">
        <v>3362.77</v>
      </c>
      <c r="K36" s="10"/>
      <c r="M36" s="15">
        <v>6</v>
      </c>
      <c r="N36" s="23">
        <f t="shared" si="0"/>
        <v>2725.66</v>
      </c>
      <c r="O36" s="23">
        <f t="shared" si="0"/>
        <v>2945.1</v>
      </c>
      <c r="P36" s="23">
        <f t="shared" si="0"/>
        <v>3067.49</v>
      </c>
      <c r="Q36" s="23">
        <f t="shared" si="0"/>
        <v>3192.41</v>
      </c>
      <c r="R36" s="23">
        <f t="shared" si="0"/>
        <v>0</v>
      </c>
      <c r="S36" s="23">
        <f t="shared" si="0"/>
        <v>0</v>
      </c>
      <c r="T36" s="23">
        <f t="shared" si="0"/>
        <v>3274.43</v>
      </c>
      <c r="U36" s="23">
        <f t="shared" si="0"/>
        <v>3362.77</v>
      </c>
      <c r="W36" s="15">
        <v>6</v>
      </c>
      <c r="X36" s="22">
        <f t="shared" si="3"/>
        <v>0.20499999999999999</v>
      </c>
      <c r="Y36" s="22">
        <f t="shared" si="1"/>
        <v>0.20499999999999999</v>
      </c>
      <c r="Z36" s="22">
        <f t="shared" si="1"/>
        <v>0.20499999999999999</v>
      </c>
      <c r="AA36" s="22">
        <f t="shared" si="1"/>
        <v>0.20499999999999999</v>
      </c>
      <c r="AB36" s="22">
        <f t="shared" si="1"/>
        <v>0</v>
      </c>
      <c r="AC36" s="22">
        <f t="shared" si="1"/>
        <v>0</v>
      </c>
      <c r="AD36" s="22">
        <f t="shared" si="1"/>
        <v>0.20499999999999999</v>
      </c>
      <c r="AE36" s="22">
        <f t="shared" si="1"/>
        <v>0.20499999999999999</v>
      </c>
      <c r="AG36" s="56"/>
      <c r="AH36" s="15">
        <v>6</v>
      </c>
      <c r="AI36" s="21">
        <f t="shared" si="4"/>
        <v>3615.1922786811997</v>
      </c>
      <c r="AJ36" s="21">
        <f t="shared" si="4"/>
        <v>3906.2475803819998</v>
      </c>
      <c r="AK36" s="21">
        <f t="shared" si="4"/>
        <v>4068.5801468017994</v>
      </c>
      <c r="AL36" s="21">
        <f t="shared" si="2"/>
        <v>4234.2683909161997</v>
      </c>
      <c r="AM36" s="21">
        <f t="shared" si="2"/>
        <v>0</v>
      </c>
      <c r="AN36" s="21">
        <f t="shared" si="2"/>
        <v>0</v>
      </c>
      <c r="AO36" s="21">
        <f t="shared" si="2"/>
        <v>4343.0560132525998</v>
      </c>
      <c r="AP36" s="21">
        <f t="shared" si="2"/>
        <v>4460.2261980514004</v>
      </c>
      <c r="AQ36" s="56"/>
      <c r="AR36" s="51"/>
      <c r="AS36" s="51"/>
    </row>
    <row r="37" spans="1:45" x14ac:dyDescent="0.2">
      <c r="A37" s="10"/>
      <c r="B37" s="15">
        <v>5</v>
      </c>
      <c r="C37" s="16">
        <v>2618.9299999999998</v>
      </c>
      <c r="D37" s="17">
        <v>2834.95</v>
      </c>
      <c r="E37" s="16">
        <v>2957.34</v>
      </c>
      <c r="F37" s="16">
        <v>3073.61</v>
      </c>
      <c r="G37" s="20"/>
      <c r="H37" s="20"/>
      <c r="I37" s="20">
        <v>3167.15</v>
      </c>
      <c r="J37" s="20">
        <v>3230.26</v>
      </c>
      <c r="K37" s="10"/>
      <c r="M37" s="15">
        <v>5</v>
      </c>
      <c r="N37" s="23">
        <f t="shared" si="0"/>
        <v>2618.9299999999998</v>
      </c>
      <c r="O37" s="23">
        <f t="shared" si="0"/>
        <v>2834.95</v>
      </c>
      <c r="P37" s="23">
        <f t="shared" si="0"/>
        <v>2957.34</v>
      </c>
      <c r="Q37" s="23">
        <f t="shared" si="0"/>
        <v>3073.61</v>
      </c>
      <c r="R37" s="23">
        <f t="shared" si="0"/>
        <v>0</v>
      </c>
      <c r="S37" s="23">
        <f t="shared" si="0"/>
        <v>0</v>
      </c>
      <c r="T37" s="23">
        <f t="shared" si="0"/>
        <v>3167.15</v>
      </c>
      <c r="U37" s="23">
        <f t="shared" si="0"/>
        <v>3230.26</v>
      </c>
      <c r="W37" s="15">
        <v>5</v>
      </c>
      <c r="X37" s="22">
        <f t="shared" si="3"/>
        <v>0.20499999999999999</v>
      </c>
      <c r="Y37" s="22">
        <f t="shared" si="1"/>
        <v>0.20499999999999999</v>
      </c>
      <c r="Z37" s="22">
        <f t="shared" si="1"/>
        <v>0.20499999999999999</v>
      </c>
      <c r="AA37" s="22">
        <f t="shared" si="1"/>
        <v>0.20499999999999999</v>
      </c>
      <c r="AB37" s="22">
        <f t="shared" si="1"/>
        <v>0</v>
      </c>
      <c r="AC37" s="22">
        <f t="shared" si="1"/>
        <v>0</v>
      </c>
      <c r="AD37" s="22">
        <f t="shared" si="1"/>
        <v>0.20499999999999999</v>
      </c>
      <c r="AE37" s="22">
        <f t="shared" si="1"/>
        <v>0.20499999999999999</v>
      </c>
      <c r="AG37" s="56"/>
      <c r="AH37" s="15">
        <v>5</v>
      </c>
      <c r="AI37" s="21">
        <f t="shared" si="4"/>
        <v>3473.6304287425996</v>
      </c>
      <c r="AJ37" s="21">
        <f t="shared" si="4"/>
        <v>3760.1495969589992</v>
      </c>
      <c r="AK37" s="21">
        <f t="shared" si="4"/>
        <v>3922.482163378801</v>
      </c>
      <c r="AL37" s="21">
        <f t="shared" si="2"/>
        <v>4076.6974383002002</v>
      </c>
      <c r="AM37" s="21">
        <f t="shared" si="2"/>
        <v>0</v>
      </c>
      <c r="AN37" s="21">
        <f t="shared" si="2"/>
        <v>0</v>
      </c>
      <c r="AO37" s="21">
        <f t="shared" si="2"/>
        <v>4200.7646681630004</v>
      </c>
      <c r="AP37" s="21">
        <f t="shared" si="2"/>
        <v>4284.4709208532004</v>
      </c>
      <c r="AQ37" s="56"/>
      <c r="AR37" s="51"/>
      <c r="AS37" s="51"/>
    </row>
    <row r="38" spans="1:45" x14ac:dyDescent="0.2">
      <c r="A38" s="10"/>
      <c r="B38" s="15">
        <v>4</v>
      </c>
      <c r="C38" s="28">
        <v>2500.6999999999998</v>
      </c>
      <c r="D38" s="17">
        <v>2718.69</v>
      </c>
      <c r="E38" s="16">
        <v>2871.67</v>
      </c>
      <c r="F38" s="16">
        <v>2957.34</v>
      </c>
      <c r="G38" s="20"/>
      <c r="H38" s="20"/>
      <c r="I38" s="20">
        <v>3043.02</v>
      </c>
      <c r="J38" s="20">
        <v>3098.08</v>
      </c>
      <c r="K38" s="10"/>
      <c r="M38" s="15">
        <v>4</v>
      </c>
      <c r="N38" s="23">
        <f t="shared" si="0"/>
        <v>2500.6999999999998</v>
      </c>
      <c r="O38" s="23">
        <f t="shared" si="0"/>
        <v>2718.69</v>
      </c>
      <c r="P38" s="23">
        <f t="shared" si="0"/>
        <v>2871.67</v>
      </c>
      <c r="Q38" s="23">
        <f t="shared" si="0"/>
        <v>2957.34</v>
      </c>
      <c r="R38" s="23">
        <f t="shared" si="0"/>
        <v>0</v>
      </c>
      <c r="S38" s="23">
        <f t="shared" si="0"/>
        <v>0</v>
      </c>
      <c r="T38" s="23">
        <f t="shared" si="0"/>
        <v>3043.02</v>
      </c>
      <c r="U38" s="23">
        <f t="shared" si="0"/>
        <v>3098.08</v>
      </c>
      <c r="W38" s="15">
        <v>4</v>
      </c>
      <c r="X38" s="22">
        <f t="shared" si="3"/>
        <v>0.20499999999999999</v>
      </c>
      <c r="Y38" s="22">
        <f t="shared" si="1"/>
        <v>0.20499999999999999</v>
      </c>
      <c r="Z38" s="22">
        <f t="shared" si="1"/>
        <v>0.20499999999999999</v>
      </c>
      <c r="AA38" s="22">
        <f t="shared" si="1"/>
        <v>0.20499999999999999</v>
      </c>
      <c r="AB38" s="22">
        <f t="shared" si="1"/>
        <v>0</v>
      </c>
      <c r="AC38" s="22">
        <f t="shared" si="1"/>
        <v>0</v>
      </c>
      <c r="AD38" s="22">
        <f t="shared" si="1"/>
        <v>0.20499999999999999</v>
      </c>
      <c r="AE38" s="22">
        <f t="shared" si="1"/>
        <v>0.20499999999999999</v>
      </c>
      <c r="AG38" s="56"/>
      <c r="AH38" s="15">
        <v>4</v>
      </c>
      <c r="AI38" s="21">
        <f t="shared" si="4"/>
        <v>3314.9873282963331</v>
      </c>
      <c r="AJ38" s="21">
        <f t="shared" si="4"/>
        <v>3603.9600510120999</v>
      </c>
      <c r="AK38" s="21">
        <f t="shared" si="4"/>
        <v>3806.7539733069666</v>
      </c>
      <c r="AL38" s="21">
        <f t="shared" si="2"/>
        <v>3920.3201605405998</v>
      </c>
      <c r="AM38" s="21">
        <f t="shared" si="2"/>
        <v>0</v>
      </c>
      <c r="AN38" s="21">
        <f t="shared" si="2"/>
        <v>0</v>
      </c>
      <c r="AO38" s="21">
        <f t="shared" si="2"/>
        <v>4033.8996040118</v>
      </c>
      <c r="AP38" s="21">
        <f t="shared" si="2"/>
        <v>4106.8884480538663</v>
      </c>
      <c r="AQ38" s="56"/>
      <c r="AR38" s="51"/>
      <c r="AS38" s="51"/>
    </row>
    <row r="39" spans="1:45" x14ac:dyDescent="0.2">
      <c r="A39" s="10"/>
      <c r="B39" s="15">
        <v>3</v>
      </c>
      <c r="C39" s="16">
        <v>2468.79</v>
      </c>
      <c r="D39" s="17">
        <v>2681.96</v>
      </c>
      <c r="E39" s="16">
        <v>2743.16</v>
      </c>
      <c r="F39" s="16">
        <v>2841.06</v>
      </c>
      <c r="G39" s="20"/>
      <c r="H39" s="20"/>
      <c r="I39" s="20">
        <v>2920.62</v>
      </c>
      <c r="J39" s="20">
        <v>2987.93</v>
      </c>
      <c r="K39" s="10"/>
      <c r="M39" s="15">
        <v>3</v>
      </c>
      <c r="N39" s="23">
        <f t="shared" si="0"/>
        <v>2468.79</v>
      </c>
      <c r="O39" s="23">
        <f t="shared" si="0"/>
        <v>2681.96</v>
      </c>
      <c r="P39" s="23">
        <f t="shared" si="0"/>
        <v>2743.16</v>
      </c>
      <c r="Q39" s="23">
        <f t="shared" si="0"/>
        <v>2841.06</v>
      </c>
      <c r="R39" s="23">
        <f t="shared" si="0"/>
        <v>0</v>
      </c>
      <c r="S39" s="23">
        <f t="shared" si="0"/>
        <v>0</v>
      </c>
      <c r="T39" s="23">
        <f t="shared" si="0"/>
        <v>2920.62</v>
      </c>
      <c r="U39" s="23">
        <f t="shared" si="0"/>
        <v>2987.93</v>
      </c>
      <c r="W39" s="15">
        <v>3</v>
      </c>
      <c r="X39" s="22">
        <f t="shared" si="3"/>
        <v>0.20499999999999999</v>
      </c>
      <c r="Y39" s="22">
        <f t="shared" si="1"/>
        <v>0.20499999999999999</v>
      </c>
      <c r="Z39" s="22">
        <f t="shared" si="1"/>
        <v>0.20499999999999999</v>
      </c>
      <c r="AA39" s="22">
        <f t="shared" si="1"/>
        <v>0.20499999999999999</v>
      </c>
      <c r="AB39" s="22">
        <f t="shared" si="1"/>
        <v>0</v>
      </c>
      <c r="AC39" s="22">
        <f t="shared" si="1"/>
        <v>0</v>
      </c>
      <c r="AD39" s="22">
        <f t="shared" si="1"/>
        <v>0.20499999999999999</v>
      </c>
      <c r="AE39" s="22">
        <f t="shared" si="1"/>
        <v>0.20499999999999999</v>
      </c>
      <c r="AG39" s="56"/>
      <c r="AH39" s="15">
        <v>3</v>
      </c>
      <c r="AI39" s="21">
        <f t="shared" si="4"/>
        <v>3272.6866742211</v>
      </c>
      <c r="AJ39" s="21">
        <f t="shared" si="4"/>
        <v>3555.2698904297336</v>
      </c>
      <c r="AK39" s="21">
        <f t="shared" si="4"/>
        <v>3636.3980643377331</v>
      </c>
      <c r="AL39" s="21">
        <f t="shared" si="2"/>
        <v>3766.1766301153998</v>
      </c>
      <c r="AM39" s="21">
        <f t="shared" si="2"/>
        <v>0</v>
      </c>
      <c r="AN39" s="21">
        <f t="shared" si="2"/>
        <v>0</v>
      </c>
      <c r="AO39" s="21">
        <f t="shared" si="2"/>
        <v>3871.6432561958004</v>
      </c>
      <c r="AP39" s="21">
        <f t="shared" si="2"/>
        <v>3960.8709912570334</v>
      </c>
      <c r="AQ39" s="56"/>
      <c r="AR39" s="51"/>
      <c r="AS39" s="51"/>
    </row>
    <row r="40" spans="1:45" x14ac:dyDescent="0.2">
      <c r="A40" s="10"/>
      <c r="B40" s="15" t="s">
        <v>16</v>
      </c>
      <c r="C40" s="16">
        <v>2369.86</v>
      </c>
      <c r="D40" s="20">
        <v>2577.9299999999998</v>
      </c>
      <c r="E40" s="17">
        <v>2657.48</v>
      </c>
      <c r="F40" s="16">
        <v>2755.41</v>
      </c>
      <c r="G40" s="20"/>
      <c r="H40" s="20"/>
      <c r="I40" s="17">
        <v>2822.72</v>
      </c>
      <c r="J40" s="16">
        <v>2914.51</v>
      </c>
      <c r="K40" s="10"/>
      <c r="M40" s="15" t="s">
        <v>16</v>
      </c>
      <c r="N40" s="23">
        <f t="shared" si="0"/>
        <v>2369.86</v>
      </c>
      <c r="O40" s="23">
        <f t="shared" si="0"/>
        <v>2577.9299999999998</v>
      </c>
      <c r="P40" s="23">
        <f t="shared" si="0"/>
        <v>2657.48</v>
      </c>
      <c r="Q40" s="23">
        <f t="shared" si="0"/>
        <v>2755.41</v>
      </c>
      <c r="R40" s="23">
        <f t="shared" si="0"/>
        <v>0</v>
      </c>
      <c r="S40" s="23">
        <f t="shared" si="0"/>
        <v>0</v>
      </c>
      <c r="T40" s="23">
        <f t="shared" si="0"/>
        <v>2822.72</v>
      </c>
      <c r="U40" s="23">
        <f t="shared" si="0"/>
        <v>2914.51</v>
      </c>
      <c r="W40" s="15" t="s">
        <v>16</v>
      </c>
      <c r="X40" s="22">
        <f t="shared" si="3"/>
        <v>0.20499999999999999</v>
      </c>
      <c r="Y40" s="22">
        <f t="shared" si="3"/>
        <v>0.20499999999999999</v>
      </c>
      <c r="Z40" s="22">
        <f t="shared" si="3"/>
        <v>0.20499999999999999</v>
      </c>
      <c r="AA40" s="22">
        <f t="shared" si="3"/>
        <v>0.20499999999999999</v>
      </c>
      <c r="AB40" s="22">
        <f t="shared" si="3"/>
        <v>0</v>
      </c>
      <c r="AC40" s="22">
        <f t="shared" si="3"/>
        <v>0</v>
      </c>
      <c r="AD40" s="22">
        <f t="shared" si="3"/>
        <v>0.20499999999999999</v>
      </c>
      <c r="AE40" s="22">
        <f t="shared" si="3"/>
        <v>0.20499999999999999</v>
      </c>
      <c r="AG40" s="56"/>
      <c r="AH40" s="15" t="s">
        <v>16</v>
      </c>
      <c r="AI40" s="21">
        <f t="shared" si="4"/>
        <v>3141.5427159740666</v>
      </c>
      <c r="AJ40" s="21">
        <f t="shared" si="4"/>
        <v>3417.3652510236993</v>
      </c>
      <c r="AK40" s="21">
        <f t="shared" si="4"/>
        <v>3522.8186208665334</v>
      </c>
      <c r="AL40" s="21">
        <f t="shared" si="4"/>
        <v>3652.6369553569002</v>
      </c>
      <c r="AM40" s="21">
        <f t="shared" si="4"/>
        <v>0</v>
      </c>
      <c r="AN40" s="21">
        <f t="shared" si="4"/>
        <v>0</v>
      </c>
      <c r="AO40" s="21">
        <f t="shared" si="4"/>
        <v>3741.8646904181333</v>
      </c>
      <c r="AP40" s="21">
        <f t="shared" si="4"/>
        <v>3863.5436950425669</v>
      </c>
      <c r="AQ40" s="56"/>
      <c r="AR40" s="51"/>
      <c r="AS40" s="51"/>
    </row>
    <row r="41" spans="1:45" x14ac:dyDescent="0.2">
      <c r="A41" s="10"/>
      <c r="B41" s="15">
        <v>2</v>
      </c>
      <c r="C41" s="16">
        <v>2302.84</v>
      </c>
      <c r="D41" s="17">
        <v>2504.4899999999998</v>
      </c>
      <c r="E41" s="16">
        <v>2565.69</v>
      </c>
      <c r="F41" s="16">
        <v>2626.88</v>
      </c>
      <c r="G41" s="20"/>
      <c r="H41" s="20"/>
      <c r="I41" s="20">
        <v>2767.62</v>
      </c>
      <c r="J41" s="20">
        <v>2914.51</v>
      </c>
      <c r="K41" s="10"/>
      <c r="M41" s="15">
        <v>2</v>
      </c>
      <c r="N41" s="23">
        <f t="shared" si="0"/>
        <v>2302.84</v>
      </c>
      <c r="O41" s="23">
        <f t="shared" si="0"/>
        <v>2504.4899999999998</v>
      </c>
      <c r="P41" s="23">
        <f t="shared" si="0"/>
        <v>2565.69</v>
      </c>
      <c r="Q41" s="23">
        <f t="shared" si="0"/>
        <v>2626.88</v>
      </c>
      <c r="R41" s="23">
        <f t="shared" si="0"/>
        <v>0</v>
      </c>
      <c r="S41" s="23">
        <f t="shared" si="0"/>
        <v>0</v>
      </c>
      <c r="T41" s="23">
        <f t="shared" si="0"/>
        <v>2767.62</v>
      </c>
      <c r="U41" s="23">
        <f t="shared" si="0"/>
        <v>2914.51</v>
      </c>
      <c r="W41" s="15">
        <v>2</v>
      </c>
      <c r="X41" s="22">
        <f t="shared" si="3"/>
        <v>0.20499999999999999</v>
      </c>
      <c r="Y41" s="22">
        <f t="shared" si="3"/>
        <v>0.20499999999999999</v>
      </c>
      <c r="Z41" s="22">
        <f t="shared" si="3"/>
        <v>0.20499999999999999</v>
      </c>
      <c r="AA41" s="22">
        <f t="shared" si="3"/>
        <v>0.20499999999999999</v>
      </c>
      <c r="AB41" s="22">
        <f t="shared" si="3"/>
        <v>0</v>
      </c>
      <c r="AC41" s="22">
        <f t="shared" si="3"/>
        <v>0</v>
      </c>
      <c r="AD41" s="22">
        <f t="shared" si="3"/>
        <v>0.20499999999999999</v>
      </c>
      <c r="AE41" s="22">
        <f t="shared" si="3"/>
        <v>0.20499999999999999</v>
      </c>
      <c r="AG41" s="56"/>
      <c r="AH41" s="15">
        <v>2</v>
      </c>
      <c r="AI41" s="21">
        <f t="shared" si="4"/>
        <v>3052.6994118022667</v>
      </c>
      <c r="AJ41" s="21">
        <f t="shared" si="4"/>
        <v>3320.0114423341001</v>
      </c>
      <c r="AK41" s="21">
        <f t="shared" si="4"/>
        <v>3401.1396162421001</v>
      </c>
      <c r="AL41" s="21">
        <f t="shared" si="4"/>
        <v>3482.2545339125331</v>
      </c>
      <c r="AM41" s="21">
        <f t="shared" si="4"/>
        <v>0</v>
      </c>
      <c r="AN41" s="21">
        <f t="shared" si="4"/>
        <v>0</v>
      </c>
      <c r="AO41" s="21">
        <f t="shared" si="4"/>
        <v>3668.8228214258002</v>
      </c>
      <c r="AP41" s="21">
        <f t="shared" si="4"/>
        <v>3863.5436950425669</v>
      </c>
      <c r="AQ41" s="56"/>
      <c r="AR41" s="51"/>
      <c r="AS41" s="51"/>
    </row>
    <row r="42" spans="1:45" x14ac:dyDescent="0.2">
      <c r="A42" s="10"/>
      <c r="B42" s="29">
        <v>1</v>
      </c>
      <c r="C42" s="30"/>
      <c r="D42" s="31">
        <v>2094.4899999999998</v>
      </c>
      <c r="E42" s="30">
        <v>2125.06</v>
      </c>
      <c r="F42" s="30">
        <v>2161.7800000000002</v>
      </c>
      <c r="G42" s="32"/>
      <c r="H42" s="32"/>
      <c r="I42" s="32">
        <v>2198.5100000000002</v>
      </c>
      <c r="J42" s="32">
        <v>2290.3000000000002</v>
      </c>
      <c r="K42" s="10"/>
      <c r="M42" s="29">
        <v>1</v>
      </c>
      <c r="N42" s="33">
        <f t="shared" si="0"/>
        <v>0</v>
      </c>
      <c r="O42" s="33">
        <f t="shared" si="0"/>
        <v>2094.4899999999998</v>
      </c>
      <c r="P42" s="33">
        <f t="shared" si="0"/>
        <v>2125.06</v>
      </c>
      <c r="Q42" s="33">
        <f t="shared" si="0"/>
        <v>2161.7800000000002</v>
      </c>
      <c r="R42" s="33">
        <f t="shared" si="0"/>
        <v>0</v>
      </c>
      <c r="S42" s="33">
        <f t="shared" si="0"/>
        <v>0</v>
      </c>
      <c r="T42" s="33">
        <f t="shared" si="0"/>
        <v>2198.5100000000002</v>
      </c>
      <c r="U42" s="33">
        <f t="shared" si="0"/>
        <v>2290.3000000000002</v>
      </c>
      <c r="W42" s="29">
        <v>1</v>
      </c>
      <c r="X42" s="34">
        <f t="shared" si="3"/>
        <v>0</v>
      </c>
      <c r="Y42" s="34">
        <f t="shared" si="3"/>
        <v>0.20499999999999999</v>
      </c>
      <c r="Z42" s="34">
        <f t="shared" si="3"/>
        <v>0.20499999999999999</v>
      </c>
      <c r="AA42" s="34">
        <f t="shared" si="3"/>
        <v>0.20499999999999999</v>
      </c>
      <c r="AB42" s="34">
        <f t="shared" si="3"/>
        <v>0</v>
      </c>
      <c r="AC42" s="34">
        <f t="shared" si="3"/>
        <v>0</v>
      </c>
      <c r="AD42" s="34">
        <f t="shared" si="3"/>
        <v>0.20499999999999999</v>
      </c>
      <c r="AE42" s="34">
        <f t="shared" si="3"/>
        <v>0.20499999999999999</v>
      </c>
      <c r="AG42" s="56"/>
      <c r="AH42" s="29">
        <v>1</v>
      </c>
      <c r="AI42" s="35">
        <f t="shared" si="4"/>
        <v>0</v>
      </c>
      <c r="AJ42" s="35">
        <f t="shared" si="4"/>
        <v>2776.5057021007665</v>
      </c>
      <c r="AK42" s="35">
        <f t="shared" si="4"/>
        <v>2817.0300203420666</v>
      </c>
      <c r="AL42" s="35">
        <f t="shared" si="4"/>
        <v>2865.7069246868668</v>
      </c>
      <c r="AM42" s="35">
        <f t="shared" si="4"/>
        <v>0</v>
      </c>
      <c r="AN42" s="35">
        <f t="shared" si="4"/>
        <v>0</v>
      </c>
      <c r="AO42" s="35">
        <f t="shared" si="4"/>
        <v>2914.3970852692341</v>
      </c>
      <c r="AP42" s="35">
        <f t="shared" si="4"/>
        <v>3036.0760898936674</v>
      </c>
      <c r="AQ42" s="56"/>
      <c r="AR42" s="51"/>
      <c r="AS42" s="51"/>
    </row>
    <row r="43" spans="1:45" x14ac:dyDescent="0.2">
      <c r="A43" s="10"/>
      <c r="B43" s="10"/>
      <c r="C43" s="10"/>
      <c r="D43" s="10"/>
      <c r="E43" s="10"/>
      <c r="F43" s="10"/>
      <c r="G43" s="10"/>
      <c r="H43" s="10"/>
      <c r="I43" s="10"/>
      <c r="J43" s="10"/>
      <c r="K43" s="10"/>
      <c r="AG43" s="56"/>
      <c r="AH43" s="56"/>
      <c r="AI43" s="56"/>
      <c r="AJ43" s="56"/>
      <c r="AK43" s="56"/>
      <c r="AL43" s="56"/>
      <c r="AM43" s="56"/>
      <c r="AN43" s="56"/>
      <c r="AO43" s="56"/>
      <c r="AP43" s="56"/>
      <c r="AQ43" s="56"/>
      <c r="AR43" s="51"/>
      <c r="AS43" s="51"/>
    </row>
    <row r="44" spans="1:45" x14ac:dyDescent="0.2">
      <c r="A44" s="10"/>
      <c r="B44" s="82" t="s">
        <v>20</v>
      </c>
      <c r="C44" s="83"/>
      <c r="D44" s="10"/>
      <c r="E44" s="10"/>
      <c r="F44" s="10"/>
      <c r="G44" s="10"/>
      <c r="H44" s="10"/>
      <c r="I44" s="10"/>
      <c r="J44" s="10"/>
      <c r="K44" s="10"/>
    </row>
    <row r="45" spans="1:45" x14ac:dyDescent="0.2">
      <c r="A45" s="10"/>
      <c r="B45" s="2" t="s">
        <v>1</v>
      </c>
      <c r="C45" s="3" t="s">
        <v>17</v>
      </c>
      <c r="D45" s="10"/>
      <c r="E45" s="10"/>
      <c r="F45" s="10"/>
      <c r="G45" s="10"/>
      <c r="H45" s="10"/>
      <c r="I45" s="10"/>
      <c r="J45" s="10"/>
      <c r="K45" s="10"/>
    </row>
    <row r="46" spans="1:45" x14ac:dyDescent="0.2">
      <c r="A46" s="10"/>
      <c r="B46" s="6">
        <v>520</v>
      </c>
      <c r="C46" s="7">
        <v>0.28239999999999998</v>
      </c>
      <c r="D46" s="10"/>
      <c r="E46" s="10"/>
      <c r="F46" s="10"/>
      <c r="G46" s="10"/>
      <c r="H46" s="10"/>
      <c r="I46" s="10"/>
      <c r="J46" s="10"/>
      <c r="K46" s="10"/>
    </row>
    <row r="47" spans="1:45" x14ac:dyDescent="0.2">
      <c r="A47" s="10"/>
      <c r="B47" s="6">
        <v>835.66</v>
      </c>
      <c r="C47" s="7">
        <v>0.25</v>
      </c>
      <c r="D47" s="10"/>
      <c r="E47" s="10"/>
      <c r="F47" s="10"/>
      <c r="G47" s="10"/>
      <c r="H47" s="10"/>
      <c r="I47" s="10"/>
      <c r="J47" s="10"/>
      <c r="K47" s="10"/>
    </row>
    <row r="48" spans="1:45" x14ac:dyDescent="0.2">
      <c r="A48" s="10"/>
      <c r="B48" s="6">
        <v>2000</v>
      </c>
      <c r="C48" s="7">
        <v>0.21</v>
      </c>
      <c r="D48" s="10"/>
      <c r="E48" s="10"/>
      <c r="F48" s="10"/>
      <c r="G48" s="10"/>
      <c r="H48" s="10"/>
      <c r="I48" s="10"/>
      <c r="J48" s="10"/>
      <c r="K48" s="10"/>
    </row>
    <row r="49" spans="1:11" x14ac:dyDescent="0.2">
      <c r="A49" s="10"/>
      <c r="B49" s="6">
        <v>4987.5</v>
      </c>
      <c r="C49" s="7">
        <v>0.20499999999999999</v>
      </c>
      <c r="D49" s="10"/>
      <c r="E49" s="10"/>
      <c r="F49" s="10"/>
      <c r="G49" s="10"/>
      <c r="H49" s="10"/>
      <c r="I49" s="10"/>
      <c r="J49" s="10"/>
      <c r="K49" s="10"/>
    </row>
    <row r="50" spans="1:11" x14ac:dyDescent="0.2">
      <c r="A50" s="10"/>
      <c r="B50" s="6">
        <v>7100</v>
      </c>
      <c r="C50" s="7">
        <v>0.17799999999999999</v>
      </c>
      <c r="D50" s="10"/>
      <c r="E50" s="10"/>
      <c r="F50" s="10"/>
      <c r="G50" s="10"/>
      <c r="H50" s="10"/>
      <c r="I50" s="10"/>
      <c r="J50" s="10"/>
      <c r="K50" s="10"/>
    </row>
    <row r="51" spans="1:11" x14ac:dyDescent="0.2">
      <c r="A51" s="10"/>
      <c r="B51" s="8" t="s">
        <v>2</v>
      </c>
      <c r="C51" s="9">
        <v>1262.6500000000001</v>
      </c>
      <c r="D51" s="10"/>
      <c r="E51" s="10"/>
      <c r="F51" s="10"/>
      <c r="G51" s="10"/>
      <c r="H51" s="10"/>
      <c r="I51" s="10"/>
      <c r="J51" s="10"/>
      <c r="K51" s="10"/>
    </row>
    <row r="52" spans="1:11" x14ac:dyDescent="0.2">
      <c r="A52" s="10"/>
      <c r="B52" s="10"/>
      <c r="C52" s="10"/>
      <c r="D52" s="10"/>
      <c r="E52" s="10"/>
      <c r="F52" s="10"/>
      <c r="G52" s="10"/>
      <c r="H52" s="10"/>
      <c r="I52" s="10"/>
      <c r="J52" s="10"/>
      <c r="K52" s="10"/>
    </row>
    <row r="53" spans="1:11" x14ac:dyDescent="0.2">
      <c r="A53" s="10"/>
      <c r="B53" s="82" t="s">
        <v>18</v>
      </c>
      <c r="C53" s="84"/>
      <c r="D53" s="84"/>
      <c r="E53" s="84"/>
      <c r="F53" s="84"/>
      <c r="G53" s="84"/>
      <c r="H53" s="84"/>
      <c r="I53" s="84"/>
      <c r="J53" s="83"/>
      <c r="K53" s="10"/>
    </row>
    <row r="54" spans="1:11" x14ac:dyDescent="0.2">
      <c r="A54" s="10"/>
      <c r="B54" s="11" t="s">
        <v>3</v>
      </c>
      <c r="C54" s="12" t="s">
        <v>4</v>
      </c>
      <c r="D54" s="13" t="s">
        <v>5</v>
      </c>
      <c r="E54" s="12" t="s">
        <v>6</v>
      </c>
      <c r="F54" s="13" t="s">
        <v>7</v>
      </c>
      <c r="G54" s="13" t="s">
        <v>8</v>
      </c>
      <c r="H54" s="13" t="s">
        <v>9</v>
      </c>
      <c r="I54" s="12" t="s">
        <v>10</v>
      </c>
      <c r="J54" s="14" t="s">
        <v>11</v>
      </c>
      <c r="K54" s="10"/>
    </row>
    <row r="55" spans="1:11" x14ac:dyDescent="0.2">
      <c r="A55" s="10"/>
      <c r="B55" s="36" t="s">
        <v>12</v>
      </c>
      <c r="C55" s="37">
        <v>0.32529999999999998</v>
      </c>
      <c r="D55" s="37">
        <v>0.32529999999999998</v>
      </c>
      <c r="E55" s="37">
        <v>0.32529999999999998</v>
      </c>
      <c r="F55" s="37">
        <v>0.32529999999999998</v>
      </c>
      <c r="G55" s="37"/>
      <c r="H55" s="37"/>
      <c r="I55" s="37">
        <v>0.32529999999999998</v>
      </c>
      <c r="J55" s="37"/>
      <c r="K55" s="10"/>
    </row>
    <row r="56" spans="1:11" x14ac:dyDescent="0.2">
      <c r="A56" s="10"/>
      <c r="B56" s="38">
        <v>15</v>
      </c>
      <c r="C56" s="37">
        <v>0.32529999999999998</v>
      </c>
      <c r="D56" s="37">
        <v>0.32529999999999998</v>
      </c>
      <c r="E56" s="37">
        <v>0.32529999999999998</v>
      </c>
      <c r="F56" s="37">
        <v>0.32529999999999998</v>
      </c>
      <c r="G56" s="37"/>
      <c r="H56" s="37"/>
      <c r="I56" s="37">
        <v>0.32529999999999998</v>
      </c>
      <c r="J56" s="37">
        <v>0.32529999999999998</v>
      </c>
      <c r="K56" s="10"/>
    </row>
    <row r="57" spans="1:11" x14ac:dyDescent="0.2">
      <c r="A57" s="10"/>
      <c r="B57" s="39">
        <v>14</v>
      </c>
      <c r="C57" s="37">
        <v>0.32529999999999998</v>
      </c>
      <c r="D57" s="37">
        <v>0.32529999999999998</v>
      </c>
      <c r="E57" s="37">
        <v>0.32529999999999998</v>
      </c>
      <c r="F57" s="37">
        <v>0.32529999999999998</v>
      </c>
      <c r="G57" s="37"/>
      <c r="H57" s="37"/>
      <c r="I57" s="37">
        <v>0.32529999999999998</v>
      </c>
      <c r="J57" s="37">
        <v>0.32529999999999998</v>
      </c>
      <c r="K57" s="10"/>
    </row>
    <row r="58" spans="1:11" x14ac:dyDescent="0.2">
      <c r="A58" s="10"/>
      <c r="B58" s="40" t="s">
        <v>13</v>
      </c>
      <c r="C58" s="41"/>
      <c r="D58" s="41">
        <v>0.4647</v>
      </c>
      <c r="E58" s="41">
        <v>0.4647</v>
      </c>
      <c r="F58" s="6"/>
      <c r="G58" s="37">
        <v>0.32529999999999998</v>
      </c>
      <c r="H58" s="37">
        <v>0.32529999999999998</v>
      </c>
      <c r="I58" s="37">
        <v>0.32529999999999998</v>
      </c>
      <c r="J58" s="37">
        <v>0.32529999999999998</v>
      </c>
      <c r="K58" s="10"/>
    </row>
    <row r="59" spans="1:11" x14ac:dyDescent="0.2">
      <c r="A59" s="10"/>
      <c r="B59" s="42">
        <v>13</v>
      </c>
      <c r="C59" s="41">
        <v>0.4647</v>
      </c>
      <c r="D59" s="41">
        <v>0.4647</v>
      </c>
      <c r="E59" s="41">
        <v>0.4647</v>
      </c>
      <c r="F59" s="41">
        <v>0.4647</v>
      </c>
      <c r="G59" s="41"/>
      <c r="H59" s="41"/>
      <c r="I59" s="41">
        <v>0.4647</v>
      </c>
      <c r="J59" s="41">
        <v>0.4647</v>
      </c>
      <c r="K59" s="10"/>
    </row>
    <row r="60" spans="1:11" x14ac:dyDescent="0.2">
      <c r="A60" s="10"/>
      <c r="B60" s="43">
        <v>12</v>
      </c>
      <c r="C60" s="41">
        <v>0.4647</v>
      </c>
      <c r="D60" s="41">
        <v>0.4647</v>
      </c>
      <c r="E60" s="41">
        <v>0.4647</v>
      </c>
      <c r="F60" s="41">
        <v>0.4647</v>
      </c>
      <c r="G60" s="41"/>
      <c r="H60" s="41"/>
      <c r="I60" s="41">
        <v>0.4647</v>
      </c>
      <c r="J60" s="41">
        <v>0.4647</v>
      </c>
      <c r="K60" s="10"/>
    </row>
    <row r="61" spans="1:11" x14ac:dyDescent="0.2">
      <c r="A61" s="10"/>
      <c r="B61" s="36">
        <v>11</v>
      </c>
      <c r="C61" s="44">
        <v>0.74350000000000005</v>
      </c>
      <c r="D61" s="44">
        <v>0.74350000000000005</v>
      </c>
      <c r="E61" s="44">
        <v>0.74350000000000005</v>
      </c>
      <c r="F61" s="37">
        <v>0.74350000000000005</v>
      </c>
      <c r="G61" s="37"/>
      <c r="H61" s="37"/>
      <c r="I61" s="37">
        <v>0.74350000000000005</v>
      </c>
      <c r="J61" s="37">
        <v>0.74350000000000005</v>
      </c>
      <c r="K61" s="10"/>
    </row>
    <row r="62" spans="1:11" x14ac:dyDescent="0.2">
      <c r="A62" s="10"/>
      <c r="B62" s="38">
        <v>10</v>
      </c>
      <c r="C62" s="44">
        <v>0.74350000000000005</v>
      </c>
      <c r="D62" s="44">
        <v>0.74350000000000005</v>
      </c>
      <c r="E62" s="44">
        <v>0.74350000000000005</v>
      </c>
      <c r="F62" s="44">
        <v>0.74350000000000005</v>
      </c>
      <c r="G62" s="44"/>
      <c r="H62" s="44"/>
      <c r="I62" s="44">
        <v>0.74350000000000005</v>
      </c>
      <c r="J62" s="44">
        <v>0.74350000000000005</v>
      </c>
      <c r="K62" s="10"/>
    </row>
    <row r="63" spans="1:11" x14ac:dyDescent="0.2">
      <c r="A63" s="10"/>
      <c r="B63" s="38" t="s">
        <v>14</v>
      </c>
      <c r="C63" s="44">
        <v>0.74350000000000005</v>
      </c>
      <c r="D63" s="44">
        <v>0.74350000000000005</v>
      </c>
      <c r="E63" s="44">
        <v>0.74350000000000005</v>
      </c>
      <c r="F63" s="44">
        <v>0.74350000000000005</v>
      </c>
      <c r="G63" s="44"/>
      <c r="H63" s="44"/>
      <c r="I63" s="44">
        <v>0.74350000000000005</v>
      </c>
      <c r="J63" s="44">
        <v>0.74350000000000005</v>
      </c>
      <c r="K63" s="10"/>
    </row>
    <row r="64" spans="1:11" x14ac:dyDescent="0.2">
      <c r="A64" s="10"/>
      <c r="B64" s="39" t="s">
        <v>15</v>
      </c>
      <c r="C64" s="44">
        <v>0.74350000000000005</v>
      </c>
      <c r="D64" s="44">
        <v>0.74350000000000005</v>
      </c>
      <c r="E64" s="44">
        <v>0.74350000000000005</v>
      </c>
      <c r="F64" s="44">
        <v>0.74350000000000005</v>
      </c>
      <c r="G64" s="44"/>
      <c r="H64" s="44"/>
      <c r="I64" s="44">
        <v>0.74350000000000005</v>
      </c>
      <c r="J64" s="44">
        <v>0.74350000000000005</v>
      </c>
      <c r="K64" s="10"/>
    </row>
    <row r="65" spans="1:11" x14ac:dyDescent="0.2">
      <c r="A65" s="10"/>
      <c r="B65" s="45">
        <v>8</v>
      </c>
      <c r="C65" s="41">
        <v>0.88139999999999996</v>
      </c>
      <c r="D65" s="41">
        <v>0.88139999999999996</v>
      </c>
      <c r="E65" s="41">
        <v>0.88139999999999996</v>
      </c>
      <c r="F65" s="41">
        <v>0.88139999999999996</v>
      </c>
      <c r="G65" s="41"/>
      <c r="H65" s="41"/>
      <c r="I65" s="41">
        <v>0.88139999999999996</v>
      </c>
      <c r="J65" s="41">
        <v>0.88139999999999996</v>
      </c>
      <c r="K65" s="10"/>
    </row>
    <row r="66" spans="1:11" x14ac:dyDescent="0.2">
      <c r="A66" s="10"/>
      <c r="B66" s="46">
        <v>7</v>
      </c>
      <c r="C66" s="41">
        <v>0.88139999999999996</v>
      </c>
      <c r="D66" s="41">
        <v>0.88139999999999996</v>
      </c>
      <c r="E66" s="41">
        <v>0.88139999999999996</v>
      </c>
      <c r="F66" s="41">
        <v>0.88139999999999996</v>
      </c>
      <c r="G66" s="41"/>
      <c r="H66" s="41"/>
      <c r="I66" s="41">
        <v>0.88139999999999996</v>
      </c>
      <c r="J66" s="41">
        <v>0.88139999999999996</v>
      </c>
      <c r="K66" s="10"/>
    </row>
    <row r="67" spans="1:11" x14ac:dyDescent="0.2">
      <c r="A67" s="10"/>
      <c r="B67" s="46">
        <v>6</v>
      </c>
      <c r="C67" s="41">
        <v>0.88139999999999996</v>
      </c>
      <c r="D67" s="41">
        <v>0.88139999999999996</v>
      </c>
      <c r="E67" s="41">
        <v>0.88139999999999996</v>
      </c>
      <c r="F67" s="41">
        <v>0.88139999999999996</v>
      </c>
      <c r="G67" s="41"/>
      <c r="H67" s="41"/>
      <c r="I67" s="41">
        <v>0.88139999999999996</v>
      </c>
      <c r="J67" s="41">
        <v>0.88139999999999996</v>
      </c>
      <c r="K67" s="10"/>
    </row>
    <row r="68" spans="1:11" x14ac:dyDescent="0.2">
      <c r="A68" s="10"/>
      <c r="B68" s="47">
        <v>5</v>
      </c>
      <c r="C68" s="41">
        <v>0.88139999999999996</v>
      </c>
      <c r="D68" s="41">
        <v>0.88139999999999996</v>
      </c>
      <c r="E68" s="41">
        <v>0.88139999999999996</v>
      </c>
      <c r="F68" s="41">
        <v>0.88139999999999996</v>
      </c>
      <c r="G68" s="41"/>
      <c r="H68" s="41"/>
      <c r="I68" s="41">
        <v>0.88139999999999996</v>
      </c>
      <c r="J68" s="41">
        <v>0.88139999999999996</v>
      </c>
      <c r="K68" s="10"/>
    </row>
    <row r="69" spans="1:11" x14ac:dyDescent="0.2">
      <c r="A69" s="10"/>
      <c r="B69" s="38">
        <v>4</v>
      </c>
      <c r="C69" s="37">
        <v>0.87429999999999997</v>
      </c>
      <c r="D69" s="37">
        <v>0.87429999999999997</v>
      </c>
      <c r="E69" s="37">
        <v>0.87429999999999997</v>
      </c>
      <c r="F69" s="37">
        <v>0.87429999999999997</v>
      </c>
      <c r="G69" s="37"/>
      <c r="H69" s="37"/>
      <c r="I69" s="37">
        <v>0.87429999999999997</v>
      </c>
      <c r="J69" s="37">
        <v>0.87429999999999997</v>
      </c>
      <c r="K69" s="10"/>
    </row>
    <row r="70" spans="1:11" x14ac:dyDescent="0.2">
      <c r="A70" s="10"/>
      <c r="B70" s="38">
        <v>3</v>
      </c>
      <c r="C70" s="37">
        <v>0.87429999999999997</v>
      </c>
      <c r="D70" s="37">
        <v>0.87429999999999997</v>
      </c>
      <c r="E70" s="37">
        <v>0.87429999999999997</v>
      </c>
      <c r="F70" s="37">
        <v>0.87429999999999997</v>
      </c>
      <c r="G70" s="37"/>
      <c r="H70" s="37"/>
      <c r="I70" s="37">
        <v>0.87429999999999997</v>
      </c>
      <c r="J70" s="37">
        <v>0.87429999999999997</v>
      </c>
      <c r="K70" s="10"/>
    </row>
    <row r="71" spans="1:11" x14ac:dyDescent="0.2">
      <c r="A71" s="10"/>
      <c r="B71" s="38" t="s">
        <v>16</v>
      </c>
      <c r="C71" s="37">
        <v>0.87429999999999997</v>
      </c>
      <c r="D71" s="37">
        <v>0.87429999999999997</v>
      </c>
      <c r="E71" s="37">
        <v>0.87429999999999997</v>
      </c>
      <c r="F71" s="37">
        <v>0.87429999999999997</v>
      </c>
      <c r="G71" s="37"/>
      <c r="H71" s="37"/>
      <c r="I71" s="37">
        <v>0.87429999999999997</v>
      </c>
      <c r="J71" s="37">
        <v>0.87429999999999997</v>
      </c>
      <c r="K71" s="10"/>
    </row>
    <row r="72" spans="1:11" x14ac:dyDescent="0.2">
      <c r="A72" s="10"/>
      <c r="B72" s="38">
        <v>2</v>
      </c>
      <c r="C72" s="37">
        <v>0.87429999999999997</v>
      </c>
      <c r="D72" s="37">
        <v>0.87429999999999997</v>
      </c>
      <c r="E72" s="37">
        <v>0.87429999999999997</v>
      </c>
      <c r="F72" s="37">
        <v>0.87429999999999997</v>
      </c>
      <c r="G72" s="37"/>
      <c r="H72" s="37"/>
      <c r="I72" s="37">
        <v>0.87429999999999997</v>
      </c>
      <c r="J72" s="37">
        <v>0.87429999999999997</v>
      </c>
      <c r="K72" s="10"/>
    </row>
    <row r="73" spans="1:11" x14ac:dyDescent="0.2">
      <c r="A73" s="10"/>
      <c r="B73" s="39">
        <v>1</v>
      </c>
      <c r="C73" s="37"/>
      <c r="D73" s="37">
        <v>0.87429999999999997</v>
      </c>
      <c r="E73" s="37">
        <v>0.87429999999999997</v>
      </c>
      <c r="F73" s="37">
        <v>0.87429999999999997</v>
      </c>
      <c r="G73" s="37"/>
      <c r="H73" s="37"/>
      <c r="I73" s="37">
        <v>0.87429999999999997</v>
      </c>
      <c r="J73" s="37">
        <v>0.87429999999999997</v>
      </c>
      <c r="K73" s="10"/>
    </row>
    <row r="74" spans="1:11" x14ac:dyDescent="0.2">
      <c r="A74" s="10"/>
      <c r="B74" s="10"/>
      <c r="C74" s="10"/>
      <c r="D74" s="10"/>
      <c r="E74" s="10"/>
      <c r="F74" s="10"/>
      <c r="G74" s="10"/>
      <c r="H74" s="10"/>
      <c r="I74" s="10"/>
      <c r="J74" s="10"/>
      <c r="K74" s="10"/>
    </row>
  </sheetData>
  <mergeCells count="12">
    <mergeCell ref="B44:C44"/>
    <mergeCell ref="B53:J53"/>
    <mergeCell ref="AH15:AN17"/>
    <mergeCell ref="AH19:AL19"/>
    <mergeCell ref="AM19:AN19"/>
    <mergeCell ref="AH20:AN20"/>
    <mergeCell ref="AH22:AP22"/>
    <mergeCell ref="B9:C9"/>
    <mergeCell ref="B20:C20"/>
    <mergeCell ref="B22:J22"/>
    <mergeCell ref="M22:U22"/>
    <mergeCell ref="W22:AE2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75"/>
  <sheetViews>
    <sheetView tabSelected="1" zoomScale="110" zoomScaleNormal="110" workbookViewId="0">
      <selection activeCell="M8" sqref="M8"/>
    </sheetView>
  </sheetViews>
  <sheetFormatPr baseColWidth="10" defaultColWidth="9.140625" defaultRowHeight="12" x14ac:dyDescent="0.2"/>
  <cols>
    <col min="1" max="1" width="2" style="1" customWidth="1"/>
    <col min="2" max="2" width="17.85546875" style="1" bestFit="1" customWidth="1"/>
    <col min="3" max="3" width="9.28515625" style="1" bestFit="1" customWidth="1"/>
    <col min="4" max="6" width="7" style="1" bestFit="1" customWidth="1"/>
    <col min="7" max="8" width="7.28515625" style="1" bestFit="1" customWidth="1"/>
    <col min="9" max="10" width="7" style="1" bestFit="1" customWidth="1"/>
    <col min="11" max="12" width="1.85546875" style="1" customWidth="1"/>
    <col min="13" max="13" width="11.85546875" style="1" customWidth="1"/>
    <col min="14" max="16" width="7" style="1" customWidth="1"/>
    <col min="17" max="17" width="7.85546875" style="1" customWidth="1"/>
    <col min="18" max="19" width="7.28515625" style="1" customWidth="1"/>
    <col min="20" max="20" width="7.85546875" style="1" customWidth="1"/>
    <col min="21" max="21" width="7" style="1" customWidth="1"/>
    <col min="22" max="22" width="1.7109375" style="1" customWidth="1"/>
    <col min="23" max="23" width="11.85546875" style="1" customWidth="1"/>
    <col min="24" max="31" width="8.7109375" style="1" customWidth="1"/>
    <col min="32" max="32" width="1.85546875" style="1" customWidth="1"/>
    <col min="33" max="33" width="2.5703125" style="1" customWidth="1"/>
    <col min="34" max="34" width="12.5703125" style="1" bestFit="1" customWidth="1"/>
    <col min="35" max="35" width="10" style="1" customWidth="1"/>
    <col min="36" max="38" width="10" style="1" bestFit="1" customWidth="1"/>
    <col min="39" max="40" width="7.28515625" style="1" bestFit="1" customWidth="1"/>
    <col min="41" max="42" width="10" style="1" bestFit="1" customWidth="1"/>
    <col min="43" max="43" width="3" style="1" customWidth="1"/>
    <col min="44" max="16384" width="9.140625" style="1"/>
  </cols>
  <sheetData>
    <row r="1" spans="1:45" x14ac:dyDescent="0.2">
      <c r="B1" s="71" t="s">
        <v>30</v>
      </c>
      <c r="C1" s="73">
        <v>45117</v>
      </c>
      <c r="D1" s="74" t="s">
        <v>32</v>
      </c>
    </row>
    <row r="2" spans="1:45" x14ac:dyDescent="0.2">
      <c r="C2" s="73">
        <v>45117</v>
      </c>
      <c r="D2" s="71" t="s">
        <v>35</v>
      </c>
      <c r="E2" s="71"/>
      <c r="F2" s="71"/>
      <c r="G2" s="71"/>
      <c r="H2" s="71"/>
      <c r="I2" s="71"/>
      <c r="J2" s="71"/>
      <c r="K2" s="71"/>
      <c r="L2" s="71"/>
      <c r="M2" s="71"/>
      <c r="N2" s="71"/>
      <c r="O2" s="71"/>
      <c r="P2" s="71"/>
    </row>
    <row r="3" spans="1:45" x14ac:dyDescent="0.2">
      <c r="C3" s="73">
        <v>45117</v>
      </c>
      <c r="D3" s="71" t="s">
        <v>33</v>
      </c>
      <c r="E3" s="71"/>
      <c r="F3" s="71"/>
      <c r="G3" s="71"/>
      <c r="H3" s="71"/>
      <c r="I3" s="71"/>
      <c r="J3" s="71"/>
      <c r="K3" s="71"/>
      <c r="L3" s="71"/>
      <c r="M3" s="71"/>
      <c r="N3" s="71"/>
      <c r="O3" s="71"/>
      <c r="P3" s="71"/>
    </row>
    <row r="4" spans="1:45" x14ac:dyDescent="0.2">
      <c r="C4" s="73">
        <v>45287</v>
      </c>
      <c r="D4" s="71" t="s">
        <v>38</v>
      </c>
      <c r="E4" s="71"/>
      <c r="F4" s="71"/>
      <c r="G4" s="71"/>
      <c r="H4" s="71"/>
      <c r="I4" s="71"/>
      <c r="J4" s="71"/>
      <c r="K4" s="71"/>
      <c r="L4" s="71"/>
      <c r="M4" s="71"/>
      <c r="N4" s="71"/>
      <c r="O4" s="71"/>
      <c r="P4" s="71"/>
    </row>
    <row r="5" spans="1:45" x14ac:dyDescent="0.2">
      <c r="C5" s="73">
        <v>45287</v>
      </c>
      <c r="D5" s="71" t="s">
        <v>42</v>
      </c>
      <c r="E5" s="71"/>
      <c r="F5" s="71"/>
      <c r="G5" s="71"/>
      <c r="H5" s="71"/>
      <c r="I5" s="71"/>
      <c r="J5" s="71"/>
      <c r="K5" s="71"/>
      <c r="L5" s="71"/>
      <c r="M5" s="71"/>
      <c r="N5" s="71"/>
      <c r="O5" s="71"/>
      <c r="P5" s="71"/>
    </row>
    <row r="7" spans="1:45" x14ac:dyDescent="0.2">
      <c r="A7" s="10"/>
      <c r="B7" s="10"/>
      <c r="C7" s="10"/>
      <c r="D7" s="10"/>
      <c r="E7" s="10"/>
      <c r="F7" s="10"/>
      <c r="G7" s="10"/>
      <c r="H7" s="10"/>
      <c r="I7" s="10"/>
      <c r="J7" s="10"/>
      <c r="K7" s="10"/>
      <c r="AG7" s="50"/>
      <c r="AH7" s="50"/>
      <c r="AI7" s="50"/>
      <c r="AJ7" s="50"/>
      <c r="AK7" s="50"/>
      <c r="AL7" s="50"/>
      <c r="AM7" s="50"/>
      <c r="AN7" s="50"/>
      <c r="AO7" s="50"/>
      <c r="AP7" s="50"/>
      <c r="AQ7" s="50"/>
    </row>
    <row r="8" spans="1:45" x14ac:dyDescent="0.2">
      <c r="A8" s="10"/>
      <c r="B8" s="60" t="s">
        <v>25</v>
      </c>
      <c r="C8" s="60"/>
      <c r="D8" s="10"/>
      <c r="E8" s="10"/>
      <c r="F8" s="10"/>
      <c r="G8" s="10"/>
      <c r="H8" s="10"/>
      <c r="I8" s="10"/>
      <c r="J8" s="10"/>
      <c r="K8" s="10"/>
      <c r="AG8" s="50"/>
      <c r="AH8" s="49" t="s">
        <v>21</v>
      </c>
      <c r="AI8" s="50"/>
      <c r="AJ8" s="50"/>
      <c r="AK8" s="50"/>
      <c r="AL8" s="50"/>
      <c r="AM8" s="50"/>
      <c r="AN8" s="50"/>
      <c r="AO8" s="50"/>
      <c r="AP8" s="50"/>
      <c r="AQ8" s="50"/>
    </row>
    <row r="9" spans="1:45" x14ac:dyDescent="0.2">
      <c r="A9" s="10"/>
      <c r="B9" s="60"/>
      <c r="C9" s="60"/>
      <c r="D9" s="10"/>
      <c r="E9" s="10"/>
      <c r="F9" s="10"/>
      <c r="G9" s="10"/>
      <c r="H9" s="10"/>
      <c r="I9" s="10"/>
      <c r="J9" s="10"/>
      <c r="K9" s="10"/>
      <c r="AG9" s="50"/>
      <c r="AH9" s="49"/>
      <c r="AI9" s="50"/>
      <c r="AJ9" s="50"/>
      <c r="AK9" s="50"/>
      <c r="AL9" s="50"/>
      <c r="AM9" s="50"/>
      <c r="AN9" s="50"/>
      <c r="AO9" s="50"/>
      <c r="AP9" s="50"/>
      <c r="AQ9" s="50"/>
    </row>
    <row r="10" spans="1:45" ht="24" customHeight="1" x14ac:dyDescent="0.2">
      <c r="A10" s="10"/>
      <c r="B10" s="85" t="s">
        <v>26</v>
      </c>
      <c r="C10" s="85"/>
      <c r="D10" s="10"/>
      <c r="E10" s="10"/>
      <c r="F10" s="10"/>
      <c r="G10" s="10"/>
      <c r="H10" s="10"/>
      <c r="I10" s="10"/>
      <c r="J10" s="10"/>
      <c r="K10" s="10"/>
      <c r="AG10" s="50"/>
      <c r="AH10" s="49"/>
      <c r="AI10" s="50"/>
      <c r="AJ10" s="50"/>
      <c r="AK10" s="50"/>
      <c r="AL10" s="50"/>
      <c r="AM10" s="50"/>
      <c r="AN10" s="50"/>
      <c r="AO10" s="50"/>
      <c r="AP10" s="50"/>
      <c r="AQ10" s="50"/>
    </row>
    <row r="11" spans="1:45" x14ac:dyDescent="0.2">
      <c r="A11" s="10"/>
      <c r="B11" s="60"/>
      <c r="C11" s="60"/>
      <c r="D11" s="10"/>
      <c r="E11" s="10"/>
      <c r="F11" s="10"/>
      <c r="G11" s="10"/>
      <c r="H11" s="10"/>
      <c r="I11" s="10"/>
      <c r="J11" s="10"/>
      <c r="K11" s="10"/>
      <c r="AG11" s="50"/>
      <c r="AH11" s="50"/>
      <c r="AI11" s="50"/>
      <c r="AJ11" s="50"/>
      <c r="AK11" s="50"/>
      <c r="AL11" s="50"/>
      <c r="AM11" s="50"/>
      <c r="AN11" s="50"/>
      <c r="AO11" s="50"/>
      <c r="AP11" s="50"/>
      <c r="AQ11" s="50"/>
    </row>
    <row r="12" spans="1:45" ht="36" x14ac:dyDescent="0.2">
      <c r="A12" s="10"/>
      <c r="B12" s="53" t="s">
        <v>22</v>
      </c>
      <c r="C12" s="54" t="s">
        <v>17</v>
      </c>
      <c r="D12" s="10"/>
      <c r="E12" s="10"/>
      <c r="F12" s="10"/>
      <c r="G12" s="10"/>
      <c r="H12" s="10"/>
      <c r="I12" s="10"/>
      <c r="J12" s="10"/>
      <c r="K12" s="10"/>
      <c r="AG12" s="50"/>
      <c r="AH12" s="49"/>
      <c r="AI12" s="49"/>
      <c r="AJ12" s="49"/>
      <c r="AK12" s="49"/>
      <c r="AL12" s="50"/>
      <c r="AM12" s="50"/>
      <c r="AN12" s="50"/>
      <c r="AO12" s="50"/>
      <c r="AP12" s="50"/>
      <c r="AQ12" s="50"/>
    </row>
    <row r="13" spans="1:45" x14ac:dyDescent="0.2">
      <c r="A13" s="10"/>
      <c r="B13" s="4" t="s">
        <v>0</v>
      </c>
      <c r="C13" s="5">
        <v>1</v>
      </c>
      <c r="D13" s="10"/>
      <c r="E13" s="10"/>
      <c r="F13" s="10"/>
      <c r="G13" s="10"/>
      <c r="H13" s="10"/>
      <c r="I13" s="10"/>
      <c r="J13" s="10"/>
      <c r="K13" s="10"/>
      <c r="AG13" s="49"/>
      <c r="AH13" s="49"/>
      <c r="AI13" s="49"/>
      <c r="AJ13" s="49"/>
      <c r="AK13" s="49"/>
      <c r="AL13" s="49"/>
      <c r="AM13" s="49"/>
      <c r="AN13" s="49"/>
      <c r="AO13" s="50"/>
      <c r="AP13" s="50"/>
      <c r="AQ13" s="50"/>
      <c r="AS13" s="51"/>
    </row>
    <row r="14" spans="1:45" x14ac:dyDescent="0.2">
      <c r="A14" s="10"/>
      <c r="B14" s="10"/>
      <c r="C14" s="10"/>
      <c r="D14" s="10"/>
      <c r="E14" s="10"/>
      <c r="F14" s="10"/>
      <c r="G14" s="10"/>
      <c r="H14" s="10"/>
      <c r="I14" s="10"/>
      <c r="J14" s="10"/>
      <c r="K14" s="10"/>
      <c r="AG14" s="49"/>
      <c r="AH14" s="49"/>
      <c r="AI14" s="49"/>
      <c r="AJ14" s="49"/>
      <c r="AK14" s="49"/>
      <c r="AL14" s="49"/>
      <c r="AM14" s="49"/>
      <c r="AN14" s="49"/>
      <c r="AO14" s="50"/>
      <c r="AP14" s="50"/>
      <c r="AQ14" s="50"/>
    </row>
    <row r="15" spans="1:45" ht="24" x14ac:dyDescent="0.2">
      <c r="A15" s="10"/>
      <c r="B15" s="53" t="s">
        <v>27</v>
      </c>
      <c r="C15" s="54" t="s">
        <v>17</v>
      </c>
      <c r="D15" s="10"/>
      <c r="E15" s="10"/>
      <c r="F15" s="10"/>
      <c r="G15" s="10"/>
      <c r="H15" s="10"/>
      <c r="I15" s="10"/>
      <c r="J15" s="10"/>
      <c r="K15" s="10"/>
      <c r="AG15" s="49"/>
      <c r="AH15" s="49"/>
      <c r="AI15" s="49"/>
      <c r="AJ15" s="49"/>
      <c r="AK15" s="49"/>
      <c r="AL15" s="49"/>
      <c r="AM15" s="49"/>
      <c r="AN15" s="49"/>
      <c r="AO15" s="50"/>
      <c r="AP15" s="50"/>
      <c r="AQ15" s="50"/>
    </row>
    <row r="16" spans="1:45" ht="12" customHeight="1" x14ac:dyDescent="0.2">
      <c r="A16" s="10"/>
      <c r="B16" s="4" t="s">
        <v>23</v>
      </c>
      <c r="C16" s="48">
        <v>3.0599999999999999E-2</v>
      </c>
      <c r="D16" s="10"/>
      <c r="E16" s="10"/>
      <c r="F16" s="10"/>
      <c r="G16" s="10"/>
      <c r="H16" s="10"/>
      <c r="I16" s="10"/>
      <c r="J16" s="10"/>
      <c r="K16" s="10"/>
      <c r="AG16" s="49"/>
      <c r="AH16" s="49"/>
      <c r="AI16" s="49"/>
      <c r="AJ16" s="49"/>
      <c r="AK16" s="49"/>
      <c r="AL16" s="49"/>
      <c r="AM16" s="49"/>
      <c r="AN16" s="49"/>
      <c r="AO16" s="50"/>
      <c r="AP16" s="50"/>
      <c r="AQ16" s="50"/>
    </row>
    <row r="17" spans="1:45" x14ac:dyDescent="0.2">
      <c r="A17" s="10"/>
      <c r="B17" s="10"/>
      <c r="C17" s="10"/>
      <c r="D17" s="10"/>
      <c r="E17" s="10"/>
      <c r="F17" s="10"/>
      <c r="G17" s="10"/>
      <c r="H17" s="10"/>
      <c r="I17" s="10"/>
      <c r="J17" s="10"/>
      <c r="K17" s="10"/>
      <c r="AG17" s="49"/>
      <c r="AH17" s="49"/>
      <c r="AI17" s="49"/>
      <c r="AJ17" s="49"/>
      <c r="AK17" s="49"/>
      <c r="AL17" s="49"/>
      <c r="AM17" s="49"/>
      <c r="AN17" s="49"/>
      <c r="AO17" s="50"/>
      <c r="AP17" s="50"/>
      <c r="AQ17" s="50"/>
    </row>
    <row r="18" spans="1:45" ht="48" x14ac:dyDescent="0.2">
      <c r="A18" s="10"/>
      <c r="B18" s="53" t="s">
        <v>44</v>
      </c>
      <c r="C18" s="75" t="s">
        <v>17</v>
      </c>
      <c r="D18" s="10"/>
      <c r="E18" s="10"/>
      <c r="F18" s="10"/>
      <c r="G18" s="10"/>
      <c r="H18" s="10"/>
      <c r="I18" s="10"/>
      <c r="J18" s="10"/>
      <c r="K18" s="10"/>
      <c r="AG18" s="49"/>
      <c r="AH18" s="49"/>
      <c r="AI18" s="49"/>
      <c r="AJ18" s="49"/>
      <c r="AK18" s="49"/>
      <c r="AL18" s="49"/>
      <c r="AM18" s="49"/>
      <c r="AN18" s="49"/>
      <c r="AO18" s="50"/>
      <c r="AP18" s="50"/>
      <c r="AQ18" s="50"/>
    </row>
    <row r="19" spans="1:45" x14ac:dyDescent="0.2">
      <c r="A19" s="10"/>
      <c r="B19" s="76" t="s">
        <v>43</v>
      </c>
      <c r="C19" s="35">
        <f>120*C13</f>
        <v>120</v>
      </c>
      <c r="D19" s="10"/>
      <c r="E19" s="10"/>
      <c r="F19" s="10"/>
      <c r="G19" s="10"/>
      <c r="H19" s="10"/>
      <c r="I19" s="10"/>
      <c r="J19" s="10"/>
      <c r="K19" s="10"/>
      <c r="AG19" s="49"/>
      <c r="AH19" s="49"/>
      <c r="AI19" s="49"/>
      <c r="AJ19" s="49"/>
      <c r="AK19" s="49"/>
      <c r="AL19" s="49"/>
      <c r="AM19" s="49"/>
      <c r="AN19" s="49"/>
      <c r="AO19" s="50"/>
      <c r="AP19" s="50"/>
      <c r="AQ19" s="50"/>
    </row>
    <row r="20" spans="1:45" x14ac:dyDescent="0.2">
      <c r="A20" s="10"/>
      <c r="B20" s="10"/>
      <c r="C20" s="10"/>
      <c r="D20" s="10"/>
      <c r="E20" s="10"/>
      <c r="F20" s="10"/>
      <c r="G20" s="10"/>
      <c r="H20" s="10"/>
      <c r="I20" s="10"/>
      <c r="J20" s="10"/>
      <c r="K20" s="10"/>
      <c r="AG20" s="49"/>
      <c r="AH20" s="49"/>
      <c r="AI20" s="49"/>
      <c r="AJ20" s="49"/>
      <c r="AK20" s="49"/>
      <c r="AL20" s="49"/>
      <c r="AM20" s="49"/>
      <c r="AN20" s="49"/>
      <c r="AO20" s="50"/>
      <c r="AP20" s="50"/>
      <c r="AQ20" s="50"/>
    </row>
    <row r="21" spans="1:45" ht="30" customHeight="1" x14ac:dyDescent="0.2">
      <c r="A21" s="10"/>
      <c r="B21" s="85" t="s">
        <v>28</v>
      </c>
      <c r="C21" s="85"/>
      <c r="D21" s="10"/>
      <c r="E21" s="10"/>
      <c r="F21" s="10"/>
      <c r="G21" s="10"/>
      <c r="H21" s="10"/>
      <c r="I21" s="10"/>
      <c r="J21" s="10"/>
      <c r="K21" s="10"/>
      <c r="AG21" s="49"/>
      <c r="AH21" s="77" t="s">
        <v>45</v>
      </c>
      <c r="AI21" s="49"/>
      <c r="AJ21" s="49"/>
      <c r="AK21" s="49"/>
      <c r="AL21" s="49"/>
      <c r="AM21" s="96">
        <f>C19</f>
        <v>120</v>
      </c>
      <c r="AN21" s="97"/>
      <c r="AO21" s="78" t="s">
        <v>46</v>
      </c>
      <c r="AP21" s="56"/>
      <c r="AQ21" s="56"/>
    </row>
    <row r="22" spans="1:45" x14ac:dyDescent="0.2">
      <c r="A22" s="10"/>
      <c r="B22" s="64"/>
      <c r="C22" s="65"/>
      <c r="D22" s="10"/>
      <c r="E22" s="10"/>
      <c r="F22" s="10"/>
      <c r="G22" s="10"/>
      <c r="H22" s="10"/>
      <c r="I22" s="10"/>
      <c r="J22" s="10"/>
      <c r="K22" s="10"/>
      <c r="AG22" s="56"/>
      <c r="AH22" s="56"/>
      <c r="AI22" s="56"/>
      <c r="AJ22" s="56"/>
      <c r="AK22" s="56"/>
      <c r="AL22" s="56"/>
      <c r="AM22" s="56"/>
      <c r="AN22" s="56"/>
      <c r="AO22" s="56"/>
      <c r="AP22" s="56"/>
      <c r="AQ22" s="56"/>
      <c r="AR22" s="51"/>
      <c r="AS22" s="51"/>
    </row>
    <row r="23" spans="1:45" x14ac:dyDescent="0.2">
      <c r="A23" s="10"/>
      <c r="B23" s="82" t="s">
        <v>24</v>
      </c>
      <c r="C23" s="84"/>
      <c r="D23" s="84"/>
      <c r="E23" s="84"/>
      <c r="F23" s="84"/>
      <c r="G23" s="84"/>
      <c r="H23" s="84"/>
      <c r="I23" s="84"/>
      <c r="J23" s="83"/>
      <c r="K23" s="10"/>
      <c r="M23" s="86" t="s">
        <v>34</v>
      </c>
      <c r="N23" s="87"/>
      <c r="O23" s="87"/>
      <c r="P23" s="87"/>
      <c r="Q23" s="87"/>
      <c r="R23" s="87"/>
      <c r="S23" s="87"/>
      <c r="T23" s="87"/>
      <c r="U23" s="88"/>
      <c r="W23" s="86" t="s">
        <v>29</v>
      </c>
      <c r="X23" s="87"/>
      <c r="Y23" s="87"/>
      <c r="Z23" s="87"/>
      <c r="AA23" s="87"/>
      <c r="AB23" s="87"/>
      <c r="AC23" s="87"/>
      <c r="AD23" s="87"/>
      <c r="AE23" s="88"/>
      <c r="AG23" s="56"/>
      <c r="AH23" s="79" t="s">
        <v>19</v>
      </c>
      <c r="AI23" s="80"/>
      <c r="AJ23" s="80"/>
      <c r="AK23" s="80"/>
      <c r="AL23" s="80"/>
      <c r="AM23" s="80"/>
      <c r="AN23" s="80"/>
      <c r="AO23" s="80"/>
      <c r="AP23" s="81"/>
      <c r="AQ23" s="56"/>
      <c r="AR23" s="51"/>
      <c r="AS23" s="51"/>
    </row>
    <row r="24" spans="1:45" x14ac:dyDescent="0.2">
      <c r="A24" s="10"/>
      <c r="B24" s="29" t="s">
        <v>3</v>
      </c>
      <c r="C24" s="57" t="s">
        <v>4</v>
      </c>
      <c r="D24" s="58" t="s">
        <v>5</v>
      </c>
      <c r="E24" s="57" t="s">
        <v>6</v>
      </c>
      <c r="F24" s="58" t="s">
        <v>7</v>
      </c>
      <c r="G24" s="58" t="s">
        <v>8</v>
      </c>
      <c r="H24" s="58" t="s">
        <v>9</v>
      </c>
      <c r="I24" s="57" t="s">
        <v>10</v>
      </c>
      <c r="J24" s="59" t="s">
        <v>11</v>
      </c>
      <c r="K24" s="10"/>
      <c r="M24" s="11" t="s">
        <v>3</v>
      </c>
      <c r="N24" s="12" t="s">
        <v>4</v>
      </c>
      <c r="O24" s="13" t="s">
        <v>5</v>
      </c>
      <c r="P24" s="12" t="s">
        <v>6</v>
      </c>
      <c r="Q24" s="13" t="s">
        <v>7</v>
      </c>
      <c r="R24" s="13" t="s">
        <v>8</v>
      </c>
      <c r="S24" s="13" t="s">
        <v>9</v>
      </c>
      <c r="T24" s="12" t="s">
        <v>10</v>
      </c>
      <c r="U24" s="14" t="s">
        <v>11</v>
      </c>
      <c r="W24" s="11" t="s">
        <v>3</v>
      </c>
      <c r="X24" s="12" t="s">
        <v>4</v>
      </c>
      <c r="Y24" s="13" t="s">
        <v>5</v>
      </c>
      <c r="Z24" s="12" t="s">
        <v>6</v>
      </c>
      <c r="AA24" s="13" t="s">
        <v>7</v>
      </c>
      <c r="AB24" s="13" t="s">
        <v>8</v>
      </c>
      <c r="AC24" s="13" t="s">
        <v>9</v>
      </c>
      <c r="AD24" s="12" t="s">
        <v>10</v>
      </c>
      <c r="AE24" s="14" t="s">
        <v>11</v>
      </c>
      <c r="AG24" s="56"/>
      <c r="AH24" s="11" t="s">
        <v>3</v>
      </c>
      <c r="AI24" s="12" t="s">
        <v>4</v>
      </c>
      <c r="AJ24" s="13" t="s">
        <v>5</v>
      </c>
      <c r="AK24" s="12" t="s">
        <v>6</v>
      </c>
      <c r="AL24" s="13" t="s">
        <v>7</v>
      </c>
      <c r="AM24" s="13" t="s">
        <v>8</v>
      </c>
      <c r="AN24" s="13" t="s">
        <v>9</v>
      </c>
      <c r="AO24" s="12" t="s">
        <v>10</v>
      </c>
      <c r="AP24" s="14" t="s">
        <v>11</v>
      </c>
      <c r="AQ24" s="56"/>
      <c r="AR24" s="51"/>
      <c r="AS24" s="51"/>
    </row>
    <row r="25" spans="1:45" x14ac:dyDescent="0.2">
      <c r="A25" s="10"/>
      <c r="B25" s="15" t="s">
        <v>12</v>
      </c>
      <c r="C25" s="16">
        <v>6122.63</v>
      </c>
      <c r="D25" s="17">
        <v>6795.9</v>
      </c>
      <c r="E25" s="16">
        <v>7434.88</v>
      </c>
      <c r="F25" s="18">
        <v>7853.95</v>
      </c>
      <c r="G25" s="19"/>
      <c r="H25" s="19"/>
      <c r="I25" s="20">
        <v>7957.04</v>
      </c>
      <c r="J25" s="20"/>
      <c r="K25" s="10"/>
      <c r="M25" s="15" t="s">
        <v>12</v>
      </c>
      <c r="N25" s="21">
        <f t="shared" ref="N25:U43" si="0">C25*$C$13</f>
        <v>6122.63</v>
      </c>
      <c r="O25" s="21">
        <f t="shared" si="0"/>
        <v>6795.9</v>
      </c>
      <c r="P25" s="21">
        <f t="shared" si="0"/>
        <v>7434.88</v>
      </c>
      <c r="Q25" s="21">
        <f t="shared" si="0"/>
        <v>7853.95</v>
      </c>
      <c r="R25" s="21">
        <f t="shared" si="0"/>
        <v>0</v>
      </c>
      <c r="S25" s="21">
        <f t="shared" si="0"/>
        <v>0</v>
      </c>
      <c r="T25" s="21">
        <f t="shared" si="0"/>
        <v>7957.04</v>
      </c>
      <c r="U25" s="21">
        <f t="shared" si="0"/>
        <v>0</v>
      </c>
      <c r="W25" s="15" t="s">
        <v>12</v>
      </c>
      <c r="X25" s="22">
        <f>IF(N25&gt;$B$51,$C$52,IF(N25&gt;$B$50,$C$51,IF(N25&gt;$B$49,$C$50,IF(N25&gt;$B$48,$C$49,IF(N25&gt;$B$47,$C$48,IF(N25&gt;0,$C$47,0))))))</f>
        <v>0.17799999999999999</v>
      </c>
      <c r="Y25" s="22">
        <f t="shared" ref="Y25:AE40" si="1">IF(O25&gt;$B$51,$C$52,IF(O25&gt;$B$50,$C$51,IF(O25&gt;$B$49,$C$50,IF(O25&gt;$B$48,$C$49,IF(O25&gt;$B$47,$C$48,IF(O25&gt;0,$C$47,0))))))</f>
        <v>0.17799999999999999</v>
      </c>
      <c r="Z25" s="22">
        <f t="shared" si="1"/>
        <v>1262.6500000000001</v>
      </c>
      <c r="AA25" s="22">
        <f t="shared" si="1"/>
        <v>1262.6500000000001</v>
      </c>
      <c r="AB25" s="22">
        <f t="shared" si="1"/>
        <v>0</v>
      </c>
      <c r="AC25" s="22">
        <f t="shared" si="1"/>
        <v>0</v>
      </c>
      <c r="AD25" s="22">
        <f t="shared" si="1"/>
        <v>1262.6500000000001</v>
      </c>
      <c r="AE25" s="22">
        <f t="shared" si="1"/>
        <v>0</v>
      </c>
      <c r="AG25" s="56"/>
      <c r="AH25" s="15" t="s">
        <v>12</v>
      </c>
      <c r="AI25" s="21">
        <f>(IF(X25&lt;1, (12*C25+C25*C56)* (1+$C$16+X25)*$C$13/12, (( 12*C25+C25*C56)* (1+$C$16)+12*X25)*$C$13/12))+$C$19</f>
        <v>7720.4071508362831</v>
      </c>
      <c r="AJ25" s="21">
        <f t="shared" ref="AJ25" si="2">(IF(Y25&lt;1, (12*D25+D25*D56)* (1+$C$16+Y25)*$C$13/12, (( 12*D25+D25*D56)* (1+$C$16)+12*Y25)*$C$13/12))+$C$19</f>
        <v>8556.1797064934981</v>
      </c>
      <c r="AK25" s="21">
        <f t="shared" ref="AK25" si="3">(IF(Z25&lt;1, (12*E25+E25*E56)* (1+$C$16+Z25)*$C$13/12, (( 12*E25+E25*E56)* (1+$C$16)+12*Z25)*$C$13/12))+$C$19</f>
        <v>9252.751877816534</v>
      </c>
      <c r="AL25" s="21">
        <f t="shared" ref="AL25" si="4">(IF(AA25&lt;1, (12*F25+F25*F56)* (1+$C$16+AA25)*$C$13/12, (( 12*F25+F25*F56)* (1+$C$16)+12*AA25)*$C$13/12))+$C$19</f>
        <v>9696.3533339175829</v>
      </c>
      <c r="AM25" s="21">
        <f>(IF(AB25&lt;1, (12*G25+G25*G56)* (1+$C$16+AB25)*$C$13/12, (( 12*G25+G25*G56)* (1+$C$16)+12*AB25)*$C$13/12))</f>
        <v>0</v>
      </c>
      <c r="AN25" s="21">
        <f>(IF(AC25&lt;1, (12*H25+H25*H56)* (1+$C$16+AC25)*$C$13/12, (( 12*H25+H25*H56)* (1+$C$16)+12*AC25)*$C$13/12))</f>
        <v>0</v>
      </c>
      <c r="AO25" s="21">
        <f t="shared" ref="AO25" si="5">(IF(AD25&lt;1, (12*I25+I25*I56)* (1+$C$16+AD25)*$C$13/12, (( 12*I25+I25*I56)* (1+$C$16)+12*AD25)*$C$13/12))+$C$19</f>
        <v>9805.4780007022655</v>
      </c>
      <c r="AP25" s="21">
        <f>(IF(AE25&lt;1, (12*J25+J25*J56)* (1+$C$16+AE25)*$C$13/12, (( 12*J25+J25*J56)* (1+$C$16)+12*AE25)*$C$13/12))</f>
        <v>0</v>
      </c>
      <c r="AQ25" s="56"/>
      <c r="AR25" s="51"/>
      <c r="AS25" s="51"/>
    </row>
    <row r="26" spans="1:45" x14ac:dyDescent="0.2">
      <c r="A26" s="10"/>
      <c r="B26" s="15">
        <v>15</v>
      </c>
      <c r="C26" s="16">
        <v>5017.3100000000004</v>
      </c>
      <c r="D26" s="17">
        <v>5394.35</v>
      </c>
      <c r="E26" s="16">
        <v>5593.59</v>
      </c>
      <c r="F26" s="16">
        <v>6301.27</v>
      </c>
      <c r="G26" s="20"/>
      <c r="H26" s="20"/>
      <c r="I26" s="20">
        <v>6837.15</v>
      </c>
      <c r="J26" s="20">
        <v>7042.26</v>
      </c>
      <c r="K26" s="10"/>
      <c r="M26" s="15">
        <v>15</v>
      </c>
      <c r="N26" s="23">
        <f t="shared" si="0"/>
        <v>5017.3100000000004</v>
      </c>
      <c r="O26" s="23">
        <f t="shared" si="0"/>
        <v>5394.35</v>
      </c>
      <c r="P26" s="23">
        <f t="shared" si="0"/>
        <v>5593.59</v>
      </c>
      <c r="Q26" s="23">
        <f t="shared" si="0"/>
        <v>6301.27</v>
      </c>
      <c r="R26" s="23">
        <f t="shared" si="0"/>
        <v>0</v>
      </c>
      <c r="S26" s="23">
        <f t="shared" si="0"/>
        <v>0</v>
      </c>
      <c r="T26" s="23">
        <f t="shared" si="0"/>
        <v>6837.15</v>
      </c>
      <c r="U26" s="23">
        <f t="shared" si="0"/>
        <v>7042.26</v>
      </c>
      <c r="W26" s="15">
        <v>15</v>
      </c>
      <c r="X26" s="22">
        <f t="shared" ref="X26:AE43" si="6">IF(N26&gt;$B$51,$C$52,IF(N26&gt;$B$50,$C$51,IF(N26&gt;$B$49,$C$50,IF(N26&gt;$B$48,$C$49,IF(N26&gt;$B$47,$C$48,IF(N26&gt;0,$C$47,0))))))</f>
        <v>0.17799999999999999</v>
      </c>
      <c r="Y26" s="22">
        <f t="shared" si="1"/>
        <v>0.17799999999999999</v>
      </c>
      <c r="Z26" s="22">
        <f t="shared" si="1"/>
        <v>0.17799999999999999</v>
      </c>
      <c r="AA26" s="22">
        <f t="shared" si="1"/>
        <v>0.17799999999999999</v>
      </c>
      <c r="AB26" s="22">
        <f t="shared" si="1"/>
        <v>0</v>
      </c>
      <c r="AC26" s="22">
        <f t="shared" si="1"/>
        <v>0</v>
      </c>
      <c r="AD26" s="22">
        <f t="shared" si="1"/>
        <v>0.17799999999999999</v>
      </c>
      <c r="AE26" s="22">
        <f t="shared" si="1"/>
        <v>0.17799999999999999</v>
      </c>
      <c r="AG26" s="56"/>
      <c r="AH26" s="15">
        <v>15</v>
      </c>
      <c r="AI26" s="21">
        <f t="shared" ref="AI26:AI42" si="7">(IF(X26&lt;1, (12*C26+C26*C57)* (1+$C$16+X26)*$C$13/12, (( 12*C26+C26*C57)* (1+$C$16)+12*X26)*$C$13/12))+$C$19</f>
        <v>6348.3036541424817</v>
      </c>
      <c r="AJ26" s="21">
        <f t="shared" ref="AJ26:AJ43" si="8">(IF(Y26&lt;1, (12*D26+D26*D57)* (1+$C$16+Y26)*$C$13/12, (( 12*D26+D26*D57)* (1+$C$16)+12*Y26)*$C$13/12))+$C$19</f>
        <v>6816.3472093060836</v>
      </c>
      <c r="AK26" s="21">
        <f t="shared" ref="AK26:AK43" si="9">(IF(Z26&lt;1, (12*E26+E26*E57)* (1+$C$16+Z26)*$C$13/12, (( 12*E26+E26*E57)* (1+$C$16)+12*Z26)*$C$13/12))+$C$19</f>
        <v>7063.6763996593481</v>
      </c>
      <c r="AL26" s="21">
        <f t="shared" ref="AL26:AL43" si="10">(IF(AA26&lt;1, (12*F26+F26*F57)* (1+$C$16+AA26)*$C$13/12, (( 12*F26+F26*F57)* (1+$C$16)+12*AA26)*$C$13/12))+$C$19</f>
        <v>7942.1642606772157</v>
      </c>
      <c r="AM26" s="21">
        <f t="shared" ref="AM26:AM27" si="11">(IF(AB26&lt;1, (12*G26+G26*G57)* (1+$C$16+AB26)*$C$13/12, (( 12*G26+G26*G57)* (1+$C$16)+12*AB26)*$C$13/12))</f>
        <v>0</v>
      </c>
      <c r="AN26" s="21">
        <f t="shared" ref="AN26:AN27" si="12">(IF(AC26&lt;1, (12*H26+H26*H57)* (1+$C$16+AC26)*$C$13/12, (( 12*H26+H26*H57)* (1+$C$16)+12*AC26)*$C$13/12))</f>
        <v>0</v>
      </c>
      <c r="AO26" s="21">
        <f t="shared" ref="AO26:AO43" si="13">(IF(AD26&lt;1, (12*I26+I26*I57)* (1+$C$16+AD26)*$C$13/12, (( 12*I26+I26*I57)* (1+$C$16)+12*AD26)*$C$13/12))+$C$19</f>
        <v>8607.3859356747471</v>
      </c>
      <c r="AP26" s="21">
        <f t="shared" ref="AP26:AP43" si="14">(IF(AE26&lt;1, (12*J26+J26*J57)* (1+$C$16+AE26)*$C$13/12, (( 12*J26+J26*J57)* (1+$C$16)+12*AE26)*$C$13/12))+$C$19</f>
        <v>8862.0019276108978</v>
      </c>
      <c r="AQ26" s="56"/>
      <c r="AR26" s="51"/>
      <c r="AS26" s="51"/>
    </row>
    <row r="27" spans="1:45" x14ac:dyDescent="0.2">
      <c r="A27" s="10"/>
      <c r="B27" s="15">
        <v>14</v>
      </c>
      <c r="C27" s="16">
        <v>4542.6400000000003</v>
      </c>
      <c r="D27" s="17">
        <v>4885.93</v>
      </c>
      <c r="E27" s="16">
        <v>5167.63</v>
      </c>
      <c r="F27" s="16">
        <v>5593.59</v>
      </c>
      <c r="G27" s="20"/>
      <c r="H27" s="20"/>
      <c r="I27" s="20">
        <v>6246.27</v>
      </c>
      <c r="J27" s="20">
        <v>6433.67</v>
      </c>
      <c r="K27" s="10"/>
      <c r="M27" s="15">
        <v>14</v>
      </c>
      <c r="N27" s="23">
        <f t="shared" si="0"/>
        <v>4542.6400000000003</v>
      </c>
      <c r="O27" s="23">
        <f t="shared" si="0"/>
        <v>4885.93</v>
      </c>
      <c r="P27" s="23">
        <f t="shared" si="0"/>
        <v>5167.63</v>
      </c>
      <c r="Q27" s="23">
        <f t="shared" si="0"/>
        <v>5593.59</v>
      </c>
      <c r="R27" s="23">
        <f t="shared" si="0"/>
        <v>0</v>
      </c>
      <c r="S27" s="23">
        <f t="shared" si="0"/>
        <v>0</v>
      </c>
      <c r="T27" s="23">
        <f t="shared" si="0"/>
        <v>6246.27</v>
      </c>
      <c r="U27" s="23">
        <f t="shared" si="0"/>
        <v>6433.67</v>
      </c>
      <c r="W27" s="15">
        <v>14</v>
      </c>
      <c r="X27" s="22">
        <f t="shared" si="6"/>
        <v>0.20499999999999999</v>
      </c>
      <c r="Y27" s="22">
        <f t="shared" si="1"/>
        <v>0.20499999999999999</v>
      </c>
      <c r="Z27" s="22">
        <f t="shared" si="1"/>
        <v>0.17799999999999999</v>
      </c>
      <c r="AA27" s="22">
        <f t="shared" si="1"/>
        <v>0.17799999999999999</v>
      </c>
      <c r="AB27" s="22">
        <f t="shared" si="1"/>
        <v>0</v>
      </c>
      <c r="AC27" s="22">
        <f t="shared" si="1"/>
        <v>0</v>
      </c>
      <c r="AD27" s="22">
        <f t="shared" si="1"/>
        <v>0.17799999999999999</v>
      </c>
      <c r="AE27" s="22">
        <f t="shared" si="1"/>
        <v>0.17799999999999999</v>
      </c>
      <c r="AG27" s="56"/>
      <c r="AH27" s="15">
        <v>14</v>
      </c>
      <c r="AI27" s="21">
        <f t="shared" si="7"/>
        <v>5885.0419682162674</v>
      </c>
      <c r="AJ27" s="21">
        <f t="shared" si="8"/>
        <v>6320.7096102193673</v>
      </c>
      <c r="AK27" s="21">
        <f t="shared" si="9"/>
        <v>6534.9053600946163</v>
      </c>
      <c r="AL27" s="21">
        <f t="shared" si="10"/>
        <v>7063.6763996593481</v>
      </c>
      <c r="AM27" s="21">
        <f t="shared" si="11"/>
        <v>0</v>
      </c>
      <c r="AN27" s="21">
        <f t="shared" si="12"/>
        <v>0</v>
      </c>
      <c r="AO27" s="21">
        <f t="shared" si="13"/>
        <v>7873.8892884355491</v>
      </c>
      <c r="AP27" s="21">
        <f t="shared" si="14"/>
        <v>8106.5207393098826</v>
      </c>
      <c r="AQ27" s="56"/>
      <c r="AR27" s="51"/>
      <c r="AS27" s="51"/>
    </row>
    <row r="28" spans="1:45" x14ac:dyDescent="0.2">
      <c r="A28" s="10"/>
      <c r="B28" s="15" t="s">
        <v>13</v>
      </c>
      <c r="C28" s="16"/>
      <c r="D28" s="17">
        <v>4508.07</v>
      </c>
      <c r="E28" s="16">
        <v>4748.54</v>
      </c>
      <c r="F28" s="16"/>
      <c r="G28" s="20">
        <v>5167.63</v>
      </c>
      <c r="H28" s="20">
        <v>5593.59</v>
      </c>
      <c r="I28" s="20">
        <v>6246.27</v>
      </c>
      <c r="J28" s="20">
        <v>6433.67</v>
      </c>
      <c r="K28" s="10"/>
      <c r="M28" s="15" t="s">
        <v>13</v>
      </c>
      <c r="N28" s="23">
        <f t="shared" si="0"/>
        <v>0</v>
      </c>
      <c r="O28" s="23">
        <f t="shared" si="0"/>
        <v>4508.07</v>
      </c>
      <c r="P28" s="23">
        <f t="shared" si="0"/>
        <v>4748.54</v>
      </c>
      <c r="Q28" s="23">
        <f t="shared" si="0"/>
        <v>0</v>
      </c>
      <c r="R28" s="23">
        <f t="shared" si="0"/>
        <v>5167.63</v>
      </c>
      <c r="S28" s="23">
        <f t="shared" si="0"/>
        <v>5593.59</v>
      </c>
      <c r="T28" s="23">
        <f t="shared" si="0"/>
        <v>6246.27</v>
      </c>
      <c r="U28" s="23">
        <f t="shared" si="0"/>
        <v>6433.67</v>
      </c>
      <c r="W28" s="15" t="s">
        <v>13</v>
      </c>
      <c r="X28" s="22">
        <f t="shared" si="6"/>
        <v>0</v>
      </c>
      <c r="Y28" s="22">
        <f t="shared" si="1"/>
        <v>0.20499999999999999</v>
      </c>
      <c r="Z28" s="22">
        <f t="shared" si="1"/>
        <v>0.20499999999999999</v>
      </c>
      <c r="AA28" s="22">
        <f t="shared" si="1"/>
        <v>0</v>
      </c>
      <c r="AB28" s="22">
        <f t="shared" si="1"/>
        <v>0.17799999999999999</v>
      </c>
      <c r="AC28" s="22">
        <f t="shared" si="1"/>
        <v>0.17799999999999999</v>
      </c>
      <c r="AD28" s="22">
        <f t="shared" si="1"/>
        <v>0.17799999999999999</v>
      </c>
      <c r="AE28" s="22">
        <f t="shared" si="1"/>
        <v>0.17799999999999999</v>
      </c>
      <c r="AG28" s="56"/>
      <c r="AH28" s="15" t="s">
        <v>13</v>
      </c>
      <c r="AI28" s="21">
        <f>(IF(X28&lt;1, (12*C28+C28*C59)* (1+$C$16+X28)*$C$13/12, (( 12*C28+C28*C59)* (1+$C$16)+12*X28)*$C$13/12))</f>
        <v>0</v>
      </c>
      <c r="AJ28" s="21">
        <f t="shared" si="8"/>
        <v>5905.8761752827004</v>
      </c>
      <c r="AK28" s="21">
        <f t="shared" si="9"/>
        <v>6214.5070625293993</v>
      </c>
      <c r="AL28" s="21">
        <f>(IF(AA28&lt;1, (12*F28+F28*F59)* (1+$C$16+AA28)*$C$13/12, (( 12*F28+F28*F59)* (1+$C$16)+12*AA28)*$C$13/12))</f>
        <v>0</v>
      </c>
      <c r="AM28" s="21">
        <f t="shared" ref="AM28" si="15">(IF(AB28&lt;1, (12*G28+G28*G59)* (1+$C$16+AB28)*$C$13/12, (( 12*G28+G28*G59)* (1+$C$16)+12*AB28)*$C$13/12))+$C$19</f>
        <v>6534.9053600946163</v>
      </c>
      <c r="AN28" s="21">
        <f t="shared" ref="AN28" si="16">(IF(AC28&lt;1, (12*H28+H28*H59)* (1+$C$16+AC28)*$C$13/12, (( 12*H28+H28*H59)* (1+$C$16)+12*AC28)*$C$13/12))+$C$19</f>
        <v>7063.6763996593481</v>
      </c>
      <c r="AO28" s="21">
        <f t="shared" si="13"/>
        <v>7873.8892884355491</v>
      </c>
      <c r="AP28" s="21">
        <f t="shared" si="14"/>
        <v>8106.5207393098826</v>
      </c>
      <c r="AQ28" s="56"/>
      <c r="AR28" s="51"/>
      <c r="AS28" s="51"/>
    </row>
    <row r="29" spans="1:45" s="27" customFormat="1" x14ac:dyDescent="0.2">
      <c r="A29" s="10"/>
      <c r="B29" s="24">
        <v>13</v>
      </c>
      <c r="C29" s="23">
        <v>4188.38</v>
      </c>
      <c r="D29" s="25">
        <v>4508.07</v>
      </c>
      <c r="E29" s="23">
        <v>4748.54</v>
      </c>
      <c r="F29" s="23">
        <v>5215.72</v>
      </c>
      <c r="G29" s="26"/>
      <c r="H29" s="26"/>
      <c r="I29" s="26">
        <v>5861.53</v>
      </c>
      <c r="J29" s="26">
        <v>6037.38</v>
      </c>
      <c r="K29" s="10"/>
      <c r="M29" s="24">
        <v>13</v>
      </c>
      <c r="N29" s="23">
        <f t="shared" si="0"/>
        <v>4188.38</v>
      </c>
      <c r="O29" s="23">
        <f t="shared" si="0"/>
        <v>4508.07</v>
      </c>
      <c r="P29" s="23">
        <f t="shared" si="0"/>
        <v>4748.54</v>
      </c>
      <c r="Q29" s="23">
        <f t="shared" si="0"/>
        <v>5215.72</v>
      </c>
      <c r="R29" s="23">
        <f t="shared" si="0"/>
        <v>0</v>
      </c>
      <c r="S29" s="23">
        <f t="shared" si="0"/>
        <v>0</v>
      </c>
      <c r="T29" s="23">
        <f t="shared" si="0"/>
        <v>5861.53</v>
      </c>
      <c r="U29" s="23">
        <f t="shared" si="0"/>
        <v>6037.38</v>
      </c>
      <c r="W29" s="24">
        <v>13</v>
      </c>
      <c r="X29" s="22">
        <f t="shared" si="6"/>
        <v>0.20499999999999999</v>
      </c>
      <c r="Y29" s="22">
        <f t="shared" si="1"/>
        <v>0.20499999999999999</v>
      </c>
      <c r="Z29" s="22">
        <f t="shared" si="1"/>
        <v>0.20499999999999999</v>
      </c>
      <c r="AA29" s="22">
        <f t="shared" si="1"/>
        <v>0.17799999999999999</v>
      </c>
      <c r="AB29" s="22">
        <f t="shared" si="1"/>
        <v>0</v>
      </c>
      <c r="AC29" s="22">
        <f t="shared" si="1"/>
        <v>0</v>
      </c>
      <c r="AD29" s="22">
        <f t="shared" si="1"/>
        <v>0.17799999999999999</v>
      </c>
      <c r="AE29" s="22">
        <f t="shared" si="1"/>
        <v>0.17799999999999999</v>
      </c>
      <c r="AG29" s="56"/>
      <c r="AH29" s="24">
        <v>13</v>
      </c>
      <c r="AI29" s="21">
        <f t="shared" si="7"/>
        <v>5495.5704891517998</v>
      </c>
      <c r="AJ29" s="21">
        <f t="shared" si="8"/>
        <v>5905.8761752827004</v>
      </c>
      <c r="AK29" s="21">
        <f t="shared" si="9"/>
        <v>6214.5070625293993</v>
      </c>
      <c r="AL29" s="21">
        <f t="shared" si="10"/>
        <v>6667.8307177101997</v>
      </c>
      <c r="AM29" s="21">
        <f>(IF(AB29&lt;1, (12*G29+G29*G60)* (1+$C$16+AB29)*$C$13/12, (( 12*G29+G29*G60)* (1+$C$16)+12*AB29)*$C$13/12))</f>
        <v>0</v>
      </c>
      <c r="AN29" s="21">
        <f>(IF(AC29&lt;1, (12*H29+H29*H60)* (1+$C$16+AC29)*$C$13/12, (( 12*H29+H29*H60)* (1+$C$16)+12*AC29)*$C$13/12))</f>
        <v>0</v>
      </c>
      <c r="AO29" s="21">
        <f t="shared" si="13"/>
        <v>7478.5825517435505</v>
      </c>
      <c r="AP29" s="21">
        <f t="shared" si="14"/>
        <v>7699.3451754482985</v>
      </c>
      <c r="AQ29" s="56"/>
      <c r="AR29" s="52"/>
      <c r="AS29" s="52"/>
    </row>
    <row r="30" spans="1:45" x14ac:dyDescent="0.2">
      <c r="A30" s="10"/>
      <c r="B30" s="15">
        <v>12</v>
      </c>
      <c r="C30" s="16">
        <v>3774.86</v>
      </c>
      <c r="D30" s="17">
        <v>4040.88</v>
      </c>
      <c r="E30" s="16">
        <v>4604.26</v>
      </c>
      <c r="F30" s="16">
        <v>5098.93</v>
      </c>
      <c r="G30" s="20"/>
      <c r="H30" s="20"/>
      <c r="I30" s="20">
        <v>5737.87</v>
      </c>
      <c r="J30" s="20">
        <v>5910</v>
      </c>
      <c r="K30" s="10"/>
      <c r="M30" s="15">
        <v>12</v>
      </c>
      <c r="N30" s="23">
        <f t="shared" si="0"/>
        <v>3774.86</v>
      </c>
      <c r="O30" s="23">
        <f t="shared" si="0"/>
        <v>4040.88</v>
      </c>
      <c r="P30" s="23">
        <f t="shared" si="0"/>
        <v>4604.26</v>
      </c>
      <c r="Q30" s="23">
        <f t="shared" si="0"/>
        <v>5098.93</v>
      </c>
      <c r="R30" s="23">
        <f t="shared" si="0"/>
        <v>0</v>
      </c>
      <c r="S30" s="23">
        <f t="shared" si="0"/>
        <v>0</v>
      </c>
      <c r="T30" s="23">
        <f t="shared" si="0"/>
        <v>5737.87</v>
      </c>
      <c r="U30" s="23">
        <f t="shared" si="0"/>
        <v>5910</v>
      </c>
      <c r="W30" s="15">
        <v>12</v>
      </c>
      <c r="X30" s="22">
        <f t="shared" si="6"/>
        <v>0.20499999999999999</v>
      </c>
      <c r="Y30" s="22">
        <f t="shared" si="1"/>
        <v>0.20499999999999999</v>
      </c>
      <c r="Z30" s="22">
        <f t="shared" si="1"/>
        <v>0.20499999999999999</v>
      </c>
      <c r="AA30" s="22">
        <f t="shared" si="1"/>
        <v>0.17799999999999999</v>
      </c>
      <c r="AB30" s="22">
        <f t="shared" si="1"/>
        <v>0</v>
      </c>
      <c r="AC30" s="22">
        <f t="shared" si="1"/>
        <v>0</v>
      </c>
      <c r="AD30" s="22">
        <f t="shared" si="1"/>
        <v>0.17799999999999999</v>
      </c>
      <c r="AE30" s="22">
        <f t="shared" si="1"/>
        <v>0.17799999999999999</v>
      </c>
      <c r="AG30" s="56"/>
      <c r="AH30" s="15">
        <v>12</v>
      </c>
      <c r="AI30" s="21">
        <f t="shared" si="7"/>
        <v>4964.8388199445999</v>
      </c>
      <c r="AJ30" s="21">
        <f t="shared" si="8"/>
        <v>5306.2618191767997</v>
      </c>
      <c r="AK30" s="21">
        <f t="shared" si="9"/>
        <v>6029.3310970786006</v>
      </c>
      <c r="AL30" s="21">
        <f t="shared" si="10"/>
        <v>6521.2121972525501</v>
      </c>
      <c r="AM30" s="21">
        <f t="shared" ref="AM30:AM43" si="17">(IF(AB30&lt;1, (12*G30+G30*G61)* (1+$C$16+AB30)*$C$13/12, (( 12*G30+G30*G61)* (1+$C$16)+12*AB30)*$C$13/12))</f>
        <v>0</v>
      </c>
      <c r="AN30" s="21">
        <f t="shared" ref="AN30:AN43" si="18">(IF(AC30&lt;1, (12*H30+H30*H61)* (1+$C$16+AC30)*$C$13/12, (( 12*H30+H30*H61)* (1+$C$16)+12*AC30)*$C$13/12))</f>
        <v>0</v>
      </c>
      <c r="AO30" s="21">
        <f t="shared" si="13"/>
        <v>7323.33941243545</v>
      </c>
      <c r="AP30" s="21">
        <f t="shared" si="14"/>
        <v>7539.4319368499991</v>
      </c>
      <c r="AQ30" s="56"/>
      <c r="AR30" s="51"/>
      <c r="AS30" s="51"/>
    </row>
    <row r="31" spans="1:45" x14ac:dyDescent="0.2">
      <c r="A31" s="10"/>
      <c r="B31" s="15">
        <v>11</v>
      </c>
      <c r="C31" s="16">
        <v>3652.64</v>
      </c>
      <c r="D31" s="17">
        <v>3898.38</v>
      </c>
      <c r="E31" s="16">
        <v>4178.29</v>
      </c>
      <c r="F31" s="16">
        <v>4604.26</v>
      </c>
      <c r="G31" s="20"/>
      <c r="H31" s="20"/>
      <c r="I31" s="20">
        <v>5222.6000000000004</v>
      </c>
      <c r="J31" s="20">
        <v>5379.28</v>
      </c>
      <c r="K31" s="10"/>
      <c r="M31" s="15">
        <v>11</v>
      </c>
      <c r="N31" s="23">
        <f t="shared" si="0"/>
        <v>3652.64</v>
      </c>
      <c r="O31" s="23">
        <f t="shared" si="0"/>
        <v>3898.38</v>
      </c>
      <c r="P31" s="23">
        <f t="shared" si="0"/>
        <v>4178.29</v>
      </c>
      <c r="Q31" s="23">
        <f t="shared" si="0"/>
        <v>4604.26</v>
      </c>
      <c r="R31" s="23">
        <f t="shared" si="0"/>
        <v>0</v>
      </c>
      <c r="S31" s="23">
        <f t="shared" si="0"/>
        <v>0</v>
      </c>
      <c r="T31" s="23">
        <f t="shared" si="0"/>
        <v>5222.6000000000004</v>
      </c>
      <c r="U31" s="23">
        <f t="shared" si="0"/>
        <v>5379.28</v>
      </c>
      <c r="W31" s="15">
        <v>11</v>
      </c>
      <c r="X31" s="22">
        <f t="shared" si="6"/>
        <v>0.20499999999999999</v>
      </c>
      <c r="Y31" s="22">
        <f t="shared" si="1"/>
        <v>0.20499999999999999</v>
      </c>
      <c r="Z31" s="22">
        <f t="shared" si="1"/>
        <v>0.20499999999999999</v>
      </c>
      <c r="AA31" s="22">
        <f t="shared" si="1"/>
        <v>0.20499999999999999</v>
      </c>
      <c r="AB31" s="22">
        <f t="shared" si="1"/>
        <v>0</v>
      </c>
      <c r="AC31" s="22">
        <f t="shared" si="1"/>
        <v>0</v>
      </c>
      <c r="AD31" s="22">
        <f t="shared" si="1"/>
        <v>0.17799999999999999</v>
      </c>
      <c r="AE31" s="22">
        <f t="shared" si="1"/>
        <v>0.17799999999999999</v>
      </c>
      <c r="AG31" s="56"/>
      <c r="AH31" s="15">
        <v>11</v>
      </c>
      <c r="AI31" s="21">
        <f t="shared" si="7"/>
        <v>4912.8324569253336</v>
      </c>
      <c r="AJ31" s="21">
        <f t="shared" si="8"/>
        <v>5235.281602738999</v>
      </c>
      <c r="AK31" s="21">
        <f t="shared" si="9"/>
        <v>5602.567109391166</v>
      </c>
      <c r="AL31" s="21">
        <f t="shared" si="10"/>
        <v>6161.506080019667</v>
      </c>
      <c r="AM31" s="21">
        <f t="shared" si="17"/>
        <v>0</v>
      </c>
      <c r="AN31" s="21">
        <f t="shared" si="18"/>
        <v>0</v>
      </c>
      <c r="AO31" s="21">
        <f t="shared" si="13"/>
        <v>6823.1174888883324</v>
      </c>
      <c r="AP31" s="21">
        <f t="shared" si="14"/>
        <v>7024.2135805206663</v>
      </c>
      <c r="AQ31" s="56"/>
      <c r="AR31" s="51"/>
      <c r="AS31" s="51"/>
    </row>
    <row r="32" spans="1:45" x14ac:dyDescent="0.2">
      <c r="A32" s="10"/>
      <c r="B32" s="15">
        <v>10</v>
      </c>
      <c r="C32" s="16">
        <v>3523.62</v>
      </c>
      <c r="D32" s="17">
        <v>3764.77</v>
      </c>
      <c r="E32" s="16">
        <v>4040.88</v>
      </c>
      <c r="F32" s="16">
        <v>4322.55</v>
      </c>
      <c r="G32" s="20"/>
      <c r="H32" s="20"/>
      <c r="I32" s="20">
        <v>4858.4799999999996</v>
      </c>
      <c r="J32" s="20">
        <v>5004.24</v>
      </c>
      <c r="K32" s="10"/>
      <c r="M32" s="15">
        <v>10</v>
      </c>
      <c r="N32" s="23">
        <f t="shared" si="0"/>
        <v>3523.62</v>
      </c>
      <c r="O32" s="23">
        <f t="shared" si="0"/>
        <v>3764.77</v>
      </c>
      <c r="P32" s="23">
        <f t="shared" si="0"/>
        <v>4040.88</v>
      </c>
      <c r="Q32" s="23">
        <f t="shared" si="0"/>
        <v>4322.55</v>
      </c>
      <c r="R32" s="23">
        <f t="shared" si="0"/>
        <v>0</v>
      </c>
      <c r="S32" s="23">
        <f t="shared" si="0"/>
        <v>0</v>
      </c>
      <c r="T32" s="23">
        <f t="shared" si="0"/>
        <v>4858.4799999999996</v>
      </c>
      <c r="U32" s="23">
        <f t="shared" si="0"/>
        <v>5004.24</v>
      </c>
      <c r="W32" s="15">
        <v>10</v>
      </c>
      <c r="X32" s="22">
        <f t="shared" si="6"/>
        <v>0.20499999999999999</v>
      </c>
      <c r="Y32" s="22">
        <f t="shared" si="1"/>
        <v>0.20499999999999999</v>
      </c>
      <c r="Z32" s="22">
        <f t="shared" si="1"/>
        <v>0.20499999999999999</v>
      </c>
      <c r="AA32" s="22">
        <f t="shared" si="1"/>
        <v>0.20499999999999999</v>
      </c>
      <c r="AB32" s="22">
        <f t="shared" si="1"/>
        <v>0</v>
      </c>
      <c r="AC32" s="22">
        <f t="shared" si="1"/>
        <v>0</v>
      </c>
      <c r="AD32" s="22">
        <f t="shared" si="1"/>
        <v>0.20499999999999999</v>
      </c>
      <c r="AE32" s="22">
        <f t="shared" si="1"/>
        <v>0.17799999999999999</v>
      </c>
      <c r="AG32" s="56"/>
      <c r="AH32" s="15">
        <v>10</v>
      </c>
      <c r="AI32" s="21">
        <f t="shared" si="7"/>
        <v>4743.5381263610006</v>
      </c>
      <c r="AJ32" s="21">
        <f t="shared" si="8"/>
        <v>5059.9644774351664</v>
      </c>
      <c r="AK32" s="21">
        <f t="shared" si="9"/>
        <v>5422.2637923640004</v>
      </c>
      <c r="AL32" s="21">
        <f t="shared" si="10"/>
        <v>5791.8586930775009</v>
      </c>
      <c r="AM32" s="21">
        <f t="shared" si="17"/>
        <v>0</v>
      </c>
      <c r="AN32" s="21">
        <f t="shared" si="18"/>
        <v>0</v>
      </c>
      <c r="AO32" s="21">
        <f t="shared" si="13"/>
        <v>6495.0823063106664</v>
      </c>
      <c r="AP32" s="21">
        <f t="shared" si="14"/>
        <v>6542.8561755819983</v>
      </c>
      <c r="AQ32" s="56"/>
      <c r="AR32" s="51"/>
      <c r="AS32" s="51"/>
    </row>
    <row r="33" spans="1:45" x14ac:dyDescent="0.2">
      <c r="A33" s="10"/>
      <c r="B33" s="15" t="s">
        <v>14</v>
      </c>
      <c r="C33" s="16">
        <v>3136.59</v>
      </c>
      <c r="D33" s="17">
        <v>3369.08</v>
      </c>
      <c r="E33" s="16">
        <v>3520.54</v>
      </c>
      <c r="F33" s="16">
        <v>3939.07</v>
      </c>
      <c r="G33" s="20"/>
      <c r="H33" s="20"/>
      <c r="I33" s="20">
        <v>4295.09</v>
      </c>
      <c r="J33" s="20">
        <v>4423.96</v>
      </c>
      <c r="K33" s="10"/>
      <c r="M33" s="15" t="s">
        <v>14</v>
      </c>
      <c r="N33" s="23">
        <f t="shared" si="0"/>
        <v>3136.59</v>
      </c>
      <c r="O33" s="23">
        <f t="shared" si="0"/>
        <v>3369.08</v>
      </c>
      <c r="P33" s="23">
        <f t="shared" si="0"/>
        <v>3520.54</v>
      </c>
      <c r="Q33" s="23">
        <f t="shared" si="0"/>
        <v>3939.07</v>
      </c>
      <c r="R33" s="23">
        <f t="shared" si="0"/>
        <v>0</v>
      </c>
      <c r="S33" s="23">
        <f t="shared" si="0"/>
        <v>0</v>
      </c>
      <c r="T33" s="23">
        <f t="shared" si="0"/>
        <v>4295.09</v>
      </c>
      <c r="U33" s="23">
        <f t="shared" si="0"/>
        <v>4423.96</v>
      </c>
      <c r="W33" s="15" t="s">
        <v>14</v>
      </c>
      <c r="X33" s="22">
        <f t="shared" si="6"/>
        <v>0.20499999999999999</v>
      </c>
      <c r="Y33" s="22">
        <f t="shared" si="1"/>
        <v>0.20499999999999999</v>
      </c>
      <c r="Z33" s="22">
        <f t="shared" si="1"/>
        <v>0.20499999999999999</v>
      </c>
      <c r="AA33" s="22">
        <f t="shared" si="1"/>
        <v>0.20499999999999999</v>
      </c>
      <c r="AB33" s="22">
        <f t="shared" si="1"/>
        <v>0</v>
      </c>
      <c r="AC33" s="22">
        <f t="shared" si="1"/>
        <v>0</v>
      </c>
      <c r="AD33" s="22">
        <f t="shared" si="1"/>
        <v>0.20499999999999999</v>
      </c>
      <c r="AE33" s="22">
        <f t="shared" si="1"/>
        <v>0.20499999999999999</v>
      </c>
      <c r="AG33" s="56"/>
      <c r="AH33" s="15" t="s">
        <v>14</v>
      </c>
      <c r="AI33" s="21">
        <f t="shared" si="7"/>
        <v>4235.6944993395009</v>
      </c>
      <c r="AJ33" s="21">
        <f t="shared" si="8"/>
        <v>4540.7575819073336</v>
      </c>
      <c r="AK33" s="21">
        <f t="shared" si="9"/>
        <v>4739.4966867536668</v>
      </c>
      <c r="AL33" s="21">
        <f t="shared" si="10"/>
        <v>5288.6732188501674</v>
      </c>
      <c r="AM33" s="21">
        <f t="shared" si="17"/>
        <v>0</v>
      </c>
      <c r="AN33" s="21">
        <f t="shared" si="18"/>
        <v>0</v>
      </c>
      <c r="AO33" s="21">
        <f t="shared" si="13"/>
        <v>5755.8268970978343</v>
      </c>
      <c r="AP33" s="21">
        <f t="shared" si="14"/>
        <v>5924.9244043046674</v>
      </c>
      <c r="AQ33" s="56"/>
      <c r="AR33" s="51"/>
      <c r="AS33" s="51"/>
    </row>
    <row r="34" spans="1:45" x14ac:dyDescent="0.2">
      <c r="A34" s="10"/>
      <c r="B34" s="15" t="s">
        <v>15</v>
      </c>
      <c r="C34" s="16">
        <v>3136.59</v>
      </c>
      <c r="D34" s="17">
        <v>3369.08</v>
      </c>
      <c r="E34" s="16">
        <v>3419.58</v>
      </c>
      <c r="F34" s="16">
        <v>3520.54</v>
      </c>
      <c r="G34" s="20"/>
      <c r="H34" s="20"/>
      <c r="I34" s="20">
        <v>3939.07</v>
      </c>
      <c r="J34" s="20">
        <v>4055.96</v>
      </c>
      <c r="K34" s="10"/>
      <c r="M34" s="15" t="s">
        <v>15</v>
      </c>
      <c r="N34" s="23">
        <f t="shared" si="0"/>
        <v>3136.59</v>
      </c>
      <c r="O34" s="23">
        <f t="shared" si="0"/>
        <v>3369.08</v>
      </c>
      <c r="P34" s="23">
        <f t="shared" si="0"/>
        <v>3419.58</v>
      </c>
      <c r="Q34" s="23">
        <f t="shared" si="0"/>
        <v>3520.54</v>
      </c>
      <c r="R34" s="23">
        <f t="shared" si="0"/>
        <v>0</v>
      </c>
      <c r="S34" s="23">
        <f t="shared" si="0"/>
        <v>0</v>
      </c>
      <c r="T34" s="23">
        <f t="shared" si="0"/>
        <v>3939.07</v>
      </c>
      <c r="U34" s="23">
        <f t="shared" si="0"/>
        <v>4055.96</v>
      </c>
      <c r="W34" s="15" t="s">
        <v>15</v>
      </c>
      <c r="X34" s="22">
        <f>IF(N34&gt;$B$51,$C$52,IF(N34&gt;$B$50,$C$51,IF(N34&gt;$B$49,$C$50,IF(N34&gt;$B$48,$C$49,IF(N34&gt;$B$47,$C$48,IF(N34&gt;0,$C$47,0))))))</f>
        <v>0.20499999999999999</v>
      </c>
      <c r="Y34" s="22">
        <f t="shared" si="1"/>
        <v>0.20499999999999999</v>
      </c>
      <c r="Z34" s="22">
        <f t="shared" si="1"/>
        <v>0.20499999999999999</v>
      </c>
      <c r="AA34" s="22">
        <f t="shared" si="1"/>
        <v>0.20499999999999999</v>
      </c>
      <c r="AB34" s="22">
        <f t="shared" si="1"/>
        <v>0</v>
      </c>
      <c r="AC34" s="22">
        <f t="shared" si="1"/>
        <v>0</v>
      </c>
      <c r="AD34" s="22">
        <f t="shared" si="1"/>
        <v>0.20499999999999999</v>
      </c>
      <c r="AE34" s="22">
        <f t="shared" si="1"/>
        <v>0.20499999999999999</v>
      </c>
      <c r="AG34" s="56"/>
      <c r="AH34" s="15" t="s">
        <v>15</v>
      </c>
      <c r="AI34" s="21">
        <f t="shared" si="7"/>
        <v>4235.6944993395009</v>
      </c>
      <c r="AJ34" s="21">
        <f t="shared" si="8"/>
        <v>4540.7575819073336</v>
      </c>
      <c r="AK34" s="21">
        <f t="shared" si="9"/>
        <v>4607.0214455989999</v>
      </c>
      <c r="AL34" s="21">
        <f t="shared" si="10"/>
        <v>4739.4966867536668</v>
      </c>
      <c r="AM34" s="21">
        <f t="shared" si="17"/>
        <v>0</v>
      </c>
      <c r="AN34" s="21">
        <f t="shared" si="18"/>
        <v>0</v>
      </c>
      <c r="AO34" s="21">
        <f t="shared" si="13"/>
        <v>5288.6732188501674</v>
      </c>
      <c r="AP34" s="21">
        <f t="shared" si="14"/>
        <v>5442.0511005713333</v>
      </c>
      <c r="AQ34" s="56"/>
      <c r="AR34" s="51"/>
      <c r="AS34" s="51"/>
    </row>
    <row r="35" spans="1:45" x14ac:dyDescent="0.2">
      <c r="A35" s="10"/>
      <c r="B35" s="15">
        <v>8</v>
      </c>
      <c r="C35" s="16">
        <v>2946.46</v>
      </c>
      <c r="D35" s="17">
        <v>3173.48</v>
      </c>
      <c r="E35" s="16">
        <v>3299.66</v>
      </c>
      <c r="F35" s="16">
        <v>3419.58</v>
      </c>
      <c r="G35" s="20"/>
      <c r="H35" s="20"/>
      <c r="I35" s="20">
        <v>3552.1</v>
      </c>
      <c r="J35" s="20">
        <v>3634.13</v>
      </c>
      <c r="K35" s="10"/>
      <c r="M35" s="15">
        <v>8</v>
      </c>
      <c r="N35" s="23">
        <f t="shared" si="0"/>
        <v>2946.46</v>
      </c>
      <c r="O35" s="23">
        <f t="shared" si="0"/>
        <v>3173.48</v>
      </c>
      <c r="P35" s="23">
        <f t="shared" si="0"/>
        <v>3299.66</v>
      </c>
      <c r="Q35" s="23">
        <f t="shared" si="0"/>
        <v>3419.58</v>
      </c>
      <c r="R35" s="23">
        <f t="shared" si="0"/>
        <v>0</v>
      </c>
      <c r="S35" s="23">
        <f t="shared" si="0"/>
        <v>0</v>
      </c>
      <c r="T35" s="23">
        <f t="shared" si="0"/>
        <v>3552.1</v>
      </c>
      <c r="U35" s="23">
        <f t="shared" si="0"/>
        <v>3634.13</v>
      </c>
      <c r="W35" s="15">
        <v>8</v>
      </c>
      <c r="X35" s="22">
        <f t="shared" si="6"/>
        <v>0.20499999999999999</v>
      </c>
      <c r="Y35" s="22">
        <f t="shared" si="1"/>
        <v>0.20499999999999999</v>
      </c>
      <c r="Z35" s="22">
        <f t="shared" si="1"/>
        <v>0.20499999999999999</v>
      </c>
      <c r="AA35" s="22">
        <f t="shared" si="1"/>
        <v>0.20499999999999999</v>
      </c>
      <c r="AB35" s="22">
        <f t="shared" si="1"/>
        <v>0</v>
      </c>
      <c r="AC35" s="22">
        <f t="shared" si="1"/>
        <v>0</v>
      </c>
      <c r="AD35" s="22">
        <f t="shared" si="1"/>
        <v>0.20499999999999999</v>
      </c>
      <c r="AE35" s="22">
        <f t="shared" si="1"/>
        <v>0.20499999999999999</v>
      </c>
      <c r="AG35" s="56"/>
      <c r="AH35" s="15">
        <v>8</v>
      </c>
      <c r="AI35" s="21">
        <f t="shared" si="7"/>
        <v>4028.0514229372006</v>
      </c>
      <c r="AJ35" s="21">
        <f t="shared" si="8"/>
        <v>4329.1604941736005</v>
      </c>
      <c r="AK35" s="21">
        <f t="shared" si="9"/>
        <v>4496.5199453611995</v>
      </c>
      <c r="AL35" s="21">
        <f t="shared" si="10"/>
        <v>4655.5764153755999</v>
      </c>
      <c r="AM35" s="21">
        <f t="shared" si="17"/>
        <v>0</v>
      </c>
      <c r="AN35" s="21">
        <f t="shared" si="18"/>
        <v>0</v>
      </c>
      <c r="AO35" s="21">
        <f t="shared" si="13"/>
        <v>4831.3449561219995</v>
      </c>
      <c r="AP35" s="21">
        <f t="shared" si="14"/>
        <v>4940.1458420066001</v>
      </c>
      <c r="AQ35" s="56"/>
      <c r="AR35" s="51"/>
      <c r="AS35" s="51"/>
    </row>
    <row r="36" spans="1:45" x14ac:dyDescent="0.2">
      <c r="A36" s="10"/>
      <c r="B36" s="15">
        <v>7</v>
      </c>
      <c r="C36" s="16">
        <v>2772.35</v>
      </c>
      <c r="D36" s="17">
        <v>2994.05</v>
      </c>
      <c r="E36" s="16">
        <v>3160.84</v>
      </c>
      <c r="F36" s="16">
        <v>3287.05</v>
      </c>
      <c r="G36" s="20"/>
      <c r="H36" s="20"/>
      <c r="I36" s="20">
        <v>3388.03</v>
      </c>
      <c r="J36" s="20">
        <v>3476.36</v>
      </c>
      <c r="K36" s="10"/>
      <c r="M36" s="15">
        <v>7</v>
      </c>
      <c r="N36" s="23">
        <f t="shared" si="0"/>
        <v>2772.35</v>
      </c>
      <c r="O36" s="23">
        <f t="shared" si="0"/>
        <v>2994.05</v>
      </c>
      <c r="P36" s="23">
        <f t="shared" si="0"/>
        <v>3160.84</v>
      </c>
      <c r="Q36" s="23">
        <f t="shared" si="0"/>
        <v>3287.05</v>
      </c>
      <c r="R36" s="23">
        <f t="shared" si="0"/>
        <v>0</v>
      </c>
      <c r="S36" s="23">
        <f t="shared" si="0"/>
        <v>0</v>
      </c>
      <c r="T36" s="23">
        <f t="shared" si="0"/>
        <v>3388.03</v>
      </c>
      <c r="U36" s="23">
        <f t="shared" si="0"/>
        <v>3476.36</v>
      </c>
      <c r="W36" s="15">
        <v>7</v>
      </c>
      <c r="X36" s="22">
        <f t="shared" si="6"/>
        <v>0.20499999999999999</v>
      </c>
      <c r="Y36" s="22">
        <f t="shared" si="1"/>
        <v>0.20499999999999999</v>
      </c>
      <c r="Z36" s="22">
        <f t="shared" si="1"/>
        <v>0.20499999999999999</v>
      </c>
      <c r="AA36" s="22">
        <f t="shared" si="1"/>
        <v>0.20499999999999999</v>
      </c>
      <c r="AB36" s="22">
        <f t="shared" si="1"/>
        <v>0</v>
      </c>
      <c r="AC36" s="22">
        <f t="shared" si="1"/>
        <v>0</v>
      </c>
      <c r="AD36" s="22">
        <f t="shared" si="1"/>
        <v>0.20499999999999999</v>
      </c>
      <c r="AE36" s="22">
        <f t="shared" si="1"/>
        <v>0.20499999999999999</v>
      </c>
      <c r="AG36" s="56"/>
      <c r="AH36" s="15">
        <v>7</v>
      </c>
      <c r="AI36" s="21">
        <f t="shared" si="7"/>
        <v>3797.1197852270002</v>
      </c>
      <c r="AJ36" s="21">
        <f t="shared" si="8"/>
        <v>4091.1726488210011</v>
      </c>
      <c r="AK36" s="21">
        <f t="shared" si="9"/>
        <v>4312.3953692488003</v>
      </c>
      <c r="AL36" s="21">
        <f t="shared" si="10"/>
        <v>4479.7946110810008</v>
      </c>
      <c r="AM36" s="21">
        <f t="shared" si="17"/>
        <v>0</v>
      </c>
      <c r="AN36" s="21">
        <f t="shared" si="18"/>
        <v>0</v>
      </c>
      <c r="AO36" s="21">
        <f t="shared" si="13"/>
        <v>4613.7299208046006</v>
      </c>
      <c r="AP36" s="21">
        <f t="shared" si="14"/>
        <v>4730.8868420551998</v>
      </c>
      <c r="AQ36" s="56"/>
      <c r="AR36" s="51"/>
      <c r="AS36" s="51"/>
    </row>
    <row r="37" spans="1:45" x14ac:dyDescent="0.2">
      <c r="A37" s="10"/>
      <c r="B37" s="15">
        <v>6</v>
      </c>
      <c r="C37" s="16">
        <v>2725.66</v>
      </c>
      <c r="D37" s="17">
        <v>2945.1</v>
      </c>
      <c r="E37" s="16">
        <v>3067.49</v>
      </c>
      <c r="F37" s="16">
        <v>3192.41</v>
      </c>
      <c r="G37" s="20"/>
      <c r="H37" s="20"/>
      <c r="I37" s="20">
        <v>3274.43</v>
      </c>
      <c r="J37" s="20">
        <v>3362.77</v>
      </c>
      <c r="K37" s="10"/>
      <c r="M37" s="15">
        <v>6</v>
      </c>
      <c r="N37" s="23">
        <f t="shared" si="0"/>
        <v>2725.66</v>
      </c>
      <c r="O37" s="23">
        <f t="shared" si="0"/>
        <v>2945.1</v>
      </c>
      <c r="P37" s="23">
        <f t="shared" si="0"/>
        <v>3067.49</v>
      </c>
      <c r="Q37" s="23">
        <f t="shared" si="0"/>
        <v>3192.41</v>
      </c>
      <c r="R37" s="23">
        <f t="shared" si="0"/>
        <v>0</v>
      </c>
      <c r="S37" s="23">
        <f t="shared" si="0"/>
        <v>0</v>
      </c>
      <c r="T37" s="23">
        <f t="shared" si="0"/>
        <v>3274.43</v>
      </c>
      <c r="U37" s="23">
        <f t="shared" si="0"/>
        <v>3362.77</v>
      </c>
      <c r="W37" s="15">
        <v>6</v>
      </c>
      <c r="X37" s="22">
        <f t="shared" si="6"/>
        <v>0.20499999999999999</v>
      </c>
      <c r="Y37" s="22">
        <f t="shared" si="1"/>
        <v>0.20499999999999999</v>
      </c>
      <c r="Z37" s="22">
        <f t="shared" si="1"/>
        <v>0.20499999999999999</v>
      </c>
      <c r="AA37" s="22">
        <f t="shared" si="1"/>
        <v>0.20499999999999999</v>
      </c>
      <c r="AB37" s="22">
        <f t="shared" si="1"/>
        <v>0</v>
      </c>
      <c r="AC37" s="22">
        <f t="shared" si="1"/>
        <v>0</v>
      </c>
      <c r="AD37" s="22">
        <f t="shared" si="1"/>
        <v>0.20499999999999999</v>
      </c>
      <c r="AE37" s="22">
        <f t="shared" si="1"/>
        <v>0.20499999999999999</v>
      </c>
      <c r="AG37" s="56"/>
      <c r="AH37" s="15">
        <v>6</v>
      </c>
      <c r="AI37" s="21">
        <f t="shared" si="7"/>
        <v>3735.1922786811997</v>
      </c>
      <c r="AJ37" s="21">
        <f t="shared" si="8"/>
        <v>4026.2475803819998</v>
      </c>
      <c r="AK37" s="21">
        <f t="shared" si="9"/>
        <v>4188.5801468017999</v>
      </c>
      <c r="AL37" s="21">
        <f t="shared" si="10"/>
        <v>4354.2683909161997</v>
      </c>
      <c r="AM37" s="21">
        <f t="shared" si="17"/>
        <v>0</v>
      </c>
      <c r="AN37" s="21">
        <f t="shared" si="18"/>
        <v>0</v>
      </c>
      <c r="AO37" s="21">
        <f t="shared" si="13"/>
        <v>4463.0560132525998</v>
      </c>
      <c r="AP37" s="21">
        <f t="shared" si="14"/>
        <v>4580.2261980514004</v>
      </c>
      <c r="AQ37" s="56"/>
      <c r="AR37" s="51"/>
      <c r="AS37" s="51"/>
    </row>
    <row r="38" spans="1:45" x14ac:dyDescent="0.2">
      <c r="A38" s="10"/>
      <c r="B38" s="15">
        <v>5</v>
      </c>
      <c r="C38" s="16">
        <v>2618.9299999999998</v>
      </c>
      <c r="D38" s="17">
        <v>2834.95</v>
      </c>
      <c r="E38" s="16">
        <v>2957.34</v>
      </c>
      <c r="F38" s="16">
        <v>3073.61</v>
      </c>
      <c r="G38" s="20"/>
      <c r="H38" s="20"/>
      <c r="I38" s="20">
        <v>3167.15</v>
      </c>
      <c r="J38" s="20">
        <v>3230.26</v>
      </c>
      <c r="K38" s="10"/>
      <c r="M38" s="15">
        <v>5</v>
      </c>
      <c r="N38" s="23">
        <f t="shared" si="0"/>
        <v>2618.9299999999998</v>
      </c>
      <c r="O38" s="23">
        <f t="shared" si="0"/>
        <v>2834.95</v>
      </c>
      <c r="P38" s="23">
        <f t="shared" si="0"/>
        <v>2957.34</v>
      </c>
      <c r="Q38" s="23">
        <f t="shared" si="0"/>
        <v>3073.61</v>
      </c>
      <c r="R38" s="23">
        <f t="shared" si="0"/>
        <v>0</v>
      </c>
      <c r="S38" s="23">
        <f t="shared" si="0"/>
        <v>0</v>
      </c>
      <c r="T38" s="23">
        <f t="shared" si="0"/>
        <v>3167.15</v>
      </c>
      <c r="U38" s="23">
        <f t="shared" si="0"/>
        <v>3230.26</v>
      </c>
      <c r="W38" s="15">
        <v>5</v>
      </c>
      <c r="X38" s="22">
        <f t="shared" si="6"/>
        <v>0.20499999999999999</v>
      </c>
      <c r="Y38" s="22">
        <f t="shared" si="1"/>
        <v>0.20499999999999999</v>
      </c>
      <c r="Z38" s="22">
        <f t="shared" si="1"/>
        <v>0.20499999999999999</v>
      </c>
      <c r="AA38" s="22">
        <f t="shared" si="1"/>
        <v>0.20499999999999999</v>
      </c>
      <c r="AB38" s="22">
        <f t="shared" si="1"/>
        <v>0</v>
      </c>
      <c r="AC38" s="22">
        <f t="shared" si="1"/>
        <v>0</v>
      </c>
      <c r="AD38" s="22">
        <f t="shared" si="1"/>
        <v>0.20499999999999999</v>
      </c>
      <c r="AE38" s="22">
        <f t="shared" si="1"/>
        <v>0.20499999999999999</v>
      </c>
      <c r="AG38" s="56"/>
      <c r="AH38" s="15">
        <v>5</v>
      </c>
      <c r="AI38" s="21">
        <f t="shared" si="7"/>
        <v>3593.6304287425996</v>
      </c>
      <c r="AJ38" s="21">
        <f t="shared" si="8"/>
        <v>3880.1495969589992</v>
      </c>
      <c r="AK38" s="21">
        <f t="shared" si="9"/>
        <v>4042.482163378801</v>
      </c>
      <c r="AL38" s="21">
        <f t="shared" si="10"/>
        <v>4196.6974383001998</v>
      </c>
      <c r="AM38" s="21">
        <f t="shared" si="17"/>
        <v>0</v>
      </c>
      <c r="AN38" s="21">
        <f t="shared" si="18"/>
        <v>0</v>
      </c>
      <c r="AO38" s="21">
        <f t="shared" si="13"/>
        <v>4320.7646681630004</v>
      </c>
      <c r="AP38" s="21">
        <f t="shared" si="14"/>
        <v>4404.4709208532004</v>
      </c>
      <c r="AQ38" s="56"/>
      <c r="AR38" s="51"/>
      <c r="AS38" s="51"/>
    </row>
    <row r="39" spans="1:45" x14ac:dyDescent="0.2">
      <c r="A39" s="10"/>
      <c r="B39" s="15">
        <v>4</v>
      </c>
      <c r="C39" s="28">
        <v>2500.6999999999998</v>
      </c>
      <c r="D39" s="17">
        <v>2718.69</v>
      </c>
      <c r="E39" s="16">
        <v>2871.67</v>
      </c>
      <c r="F39" s="16">
        <v>2957.34</v>
      </c>
      <c r="G39" s="20"/>
      <c r="H39" s="20"/>
      <c r="I39" s="20">
        <v>3043.02</v>
      </c>
      <c r="J39" s="20">
        <v>3098.08</v>
      </c>
      <c r="K39" s="10"/>
      <c r="M39" s="15">
        <v>4</v>
      </c>
      <c r="N39" s="23">
        <f t="shared" si="0"/>
        <v>2500.6999999999998</v>
      </c>
      <c r="O39" s="23">
        <f t="shared" si="0"/>
        <v>2718.69</v>
      </c>
      <c r="P39" s="23">
        <f t="shared" si="0"/>
        <v>2871.67</v>
      </c>
      <c r="Q39" s="23">
        <f t="shared" si="0"/>
        <v>2957.34</v>
      </c>
      <c r="R39" s="23">
        <f t="shared" si="0"/>
        <v>0</v>
      </c>
      <c r="S39" s="23">
        <f t="shared" si="0"/>
        <v>0</v>
      </c>
      <c r="T39" s="23">
        <f t="shared" si="0"/>
        <v>3043.02</v>
      </c>
      <c r="U39" s="23">
        <f t="shared" si="0"/>
        <v>3098.08</v>
      </c>
      <c r="W39" s="15">
        <v>4</v>
      </c>
      <c r="X39" s="22">
        <f t="shared" si="6"/>
        <v>0.20499999999999999</v>
      </c>
      <c r="Y39" s="22">
        <f t="shared" si="1"/>
        <v>0.20499999999999999</v>
      </c>
      <c r="Z39" s="22">
        <f t="shared" si="1"/>
        <v>0.20499999999999999</v>
      </c>
      <c r="AA39" s="22">
        <f t="shared" si="1"/>
        <v>0.20499999999999999</v>
      </c>
      <c r="AB39" s="22">
        <f t="shared" si="1"/>
        <v>0</v>
      </c>
      <c r="AC39" s="22">
        <f t="shared" si="1"/>
        <v>0</v>
      </c>
      <c r="AD39" s="22">
        <f t="shared" si="1"/>
        <v>0.20499999999999999</v>
      </c>
      <c r="AE39" s="22">
        <f t="shared" si="1"/>
        <v>0.20499999999999999</v>
      </c>
      <c r="AG39" s="56"/>
      <c r="AH39" s="15">
        <v>4</v>
      </c>
      <c r="AI39" s="21">
        <f t="shared" si="7"/>
        <v>3434.9873282963331</v>
      </c>
      <c r="AJ39" s="21">
        <f t="shared" si="8"/>
        <v>3723.9600510120999</v>
      </c>
      <c r="AK39" s="21">
        <f t="shared" si="9"/>
        <v>3926.7539733069666</v>
      </c>
      <c r="AL39" s="21">
        <f t="shared" si="10"/>
        <v>4040.3201605405998</v>
      </c>
      <c r="AM39" s="21">
        <f t="shared" si="17"/>
        <v>0</v>
      </c>
      <c r="AN39" s="21">
        <f t="shared" si="18"/>
        <v>0</v>
      </c>
      <c r="AO39" s="21">
        <f t="shared" si="13"/>
        <v>4153.8996040118</v>
      </c>
      <c r="AP39" s="21">
        <f t="shared" si="14"/>
        <v>4226.8884480538663</v>
      </c>
      <c r="AQ39" s="56"/>
      <c r="AR39" s="51"/>
      <c r="AS39" s="51"/>
    </row>
    <row r="40" spans="1:45" x14ac:dyDescent="0.2">
      <c r="A40" s="10"/>
      <c r="B40" s="15">
        <v>3</v>
      </c>
      <c r="C40" s="16">
        <v>2468.79</v>
      </c>
      <c r="D40" s="17">
        <v>2681.96</v>
      </c>
      <c r="E40" s="16">
        <v>2743.16</v>
      </c>
      <c r="F40" s="16">
        <v>2841.06</v>
      </c>
      <c r="G40" s="20"/>
      <c r="H40" s="20"/>
      <c r="I40" s="20">
        <v>2920.62</v>
      </c>
      <c r="J40" s="20">
        <v>2987.93</v>
      </c>
      <c r="K40" s="10"/>
      <c r="M40" s="15">
        <v>3</v>
      </c>
      <c r="N40" s="23">
        <f t="shared" si="0"/>
        <v>2468.79</v>
      </c>
      <c r="O40" s="23">
        <f t="shared" si="0"/>
        <v>2681.96</v>
      </c>
      <c r="P40" s="23">
        <f t="shared" si="0"/>
        <v>2743.16</v>
      </c>
      <c r="Q40" s="23">
        <f t="shared" si="0"/>
        <v>2841.06</v>
      </c>
      <c r="R40" s="23">
        <f t="shared" si="0"/>
        <v>0</v>
      </c>
      <c r="S40" s="23">
        <f t="shared" si="0"/>
        <v>0</v>
      </c>
      <c r="T40" s="23">
        <f t="shared" si="0"/>
        <v>2920.62</v>
      </c>
      <c r="U40" s="23">
        <f t="shared" si="0"/>
        <v>2987.93</v>
      </c>
      <c r="W40" s="15">
        <v>3</v>
      </c>
      <c r="X40" s="22">
        <f t="shared" si="6"/>
        <v>0.20499999999999999</v>
      </c>
      <c r="Y40" s="22">
        <f t="shared" si="1"/>
        <v>0.20499999999999999</v>
      </c>
      <c r="Z40" s="22">
        <f t="shared" si="1"/>
        <v>0.20499999999999999</v>
      </c>
      <c r="AA40" s="22">
        <f t="shared" si="1"/>
        <v>0.20499999999999999</v>
      </c>
      <c r="AB40" s="22">
        <f t="shared" si="1"/>
        <v>0</v>
      </c>
      <c r="AC40" s="22">
        <f t="shared" si="1"/>
        <v>0</v>
      </c>
      <c r="AD40" s="22">
        <f t="shared" si="1"/>
        <v>0.20499999999999999</v>
      </c>
      <c r="AE40" s="22">
        <f t="shared" si="1"/>
        <v>0.20499999999999999</v>
      </c>
      <c r="AG40" s="56"/>
      <c r="AH40" s="15">
        <v>3</v>
      </c>
      <c r="AI40" s="21">
        <f t="shared" si="7"/>
        <v>3392.6866742211</v>
      </c>
      <c r="AJ40" s="21">
        <f t="shared" si="8"/>
        <v>3675.2698904297336</v>
      </c>
      <c r="AK40" s="21">
        <f t="shared" si="9"/>
        <v>3756.3980643377331</v>
      </c>
      <c r="AL40" s="21">
        <f t="shared" si="10"/>
        <v>3886.1766301153998</v>
      </c>
      <c r="AM40" s="21">
        <f t="shared" si="17"/>
        <v>0</v>
      </c>
      <c r="AN40" s="21">
        <f t="shared" si="18"/>
        <v>0</v>
      </c>
      <c r="AO40" s="21">
        <f t="shared" si="13"/>
        <v>3991.6432561958004</v>
      </c>
      <c r="AP40" s="21">
        <f t="shared" si="14"/>
        <v>4080.8709912570334</v>
      </c>
      <c r="AQ40" s="56"/>
      <c r="AR40" s="51"/>
      <c r="AS40" s="51"/>
    </row>
    <row r="41" spans="1:45" x14ac:dyDescent="0.2">
      <c r="A41" s="10"/>
      <c r="B41" s="15" t="s">
        <v>16</v>
      </c>
      <c r="C41" s="16">
        <v>2369.86</v>
      </c>
      <c r="D41" s="20">
        <v>2577.9299999999998</v>
      </c>
      <c r="E41" s="17">
        <v>2657.48</v>
      </c>
      <c r="F41" s="16">
        <v>2755.41</v>
      </c>
      <c r="G41" s="20"/>
      <c r="H41" s="20"/>
      <c r="I41" s="17">
        <v>2822.72</v>
      </c>
      <c r="J41" s="16">
        <v>2914.51</v>
      </c>
      <c r="K41" s="10"/>
      <c r="M41" s="15" t="s">
        <v>16</v>
      </c>
      <c r="N41" s="23">
        <f t="shared" si="0"/>
        <v>2369.86</v>
      </c>
      <c r="O41" s="23">
        <f t="shared" si="0"/>
        <v>2577.9299999999998</v>
      </c>
      <c r="P41" s="23">
        <f t="shared" si="0"/>
        <v>2657.48</v>
      </c>
      <c r="Q41" s="23">
        <f t="shared" si="0"/>
        <v>2755.41</v>
      </c>
      <c r="R41" s="23">
        <f t="shared" si="0"/>
        <v>0</v>
      </c>
      <c r="S41" s="23">
        <f t="shared" si="0"/>
        <v>0</v>
      </c>
      <c r="T41" s="23">
        <f t="shared" si="0"/>
        <v>2822.72</v>
      </c>
      <c r="U41" s="23">
        <f t="shared" si="0"/>
        <v>2914.51</v>
      </c>
      <c r="W41" s="15" t="s">
        <v>16</v>
      </c>
      <c r="X41" s="22">
        <f t="shared" si="6"/>
        <v>0.20499999999999999</v>
      </c>
      <c r="Y41" s="22">
        <f t="shared" si="6"/>
        <v>0.20499999999999999</v>
      </c>
      <c r="Z41" s="22">
        <f t="shared" si="6"/>
        <v>0.20499999999999999</v>
      </c>
      <c r="AA41" s="22">
        <f t="shared" si="6"/>
        <v>0.20499999999999999</v>
      </c>
      <c r="AB41" s="22">
        <f t="shared" si="6"/>
        <v>0</v>
      </c>
      <c r="AC41" s="22">
        <f t="shared" si="6"/>
        <v>0</v>
      </c>
      <c r="AD41" s="22">
        <f t="shared" si="6"/>
        <v>0.20499999999999999</v>
      </c>
      <c r="AE41" s="22">
        <f t="shared" si="6"/>
        <v>0.20499999999999999</v>
      </c>
      <c r="AG41" s="56"/>
      <c r="AH41" s="15" t="s">
        <v>16</v>
      </c>
      <c r="AI41" s="21">
        <f t="shared" si="7"/>
        <v>3261.5427159740666</v>
      </c>
      <c r="AJ41" s="21">
        <f t="shared" si="8"/>
        <v>3537.3652510236993</v>
      </c>
      <c r="AK41" s="21">
        <f t="shared" si="9"/>
        <v>3642.8186208665334</v>
      </c>
      <c r="AL41" s="21">
        <f t="shared" si="10"/>
        <v>3772.6369553569002</v>
      </c>
      <c r="AM41" s="21">
        <f t="shared" si="17"/>
        <v>0</v>
      </c>
      <c r="AN41" s="21">
        <f t="shared" si="18"/>
        <v>0</v>
      </c>
      <c r="AO41" s="21">
        <f t="shared" si="13"/>
        <v>3861.8646904181333</v>
      </c>
      <c r="AP41" s="21">
        <f t="shared" si="14"/>
        <v>3983.5436950425669</v>
      </c>
      <c r="AQ41" s="56"/>
      <c r="AR41" s="51"/>
      <c r="AS41" s="51"/>
    </row>
    <row r="42" spans="1:45" x14ac:dyDescent="0.2">
      <c r="A42" s="10"/>
      <c r="B42" s="15">
        <v>2</v>
      </c>
      <c r="C42" s="16">
        <v>2302.84</v>
      </c>
      <c r="D42" s="17">
        <v>2504.4899999999998</v>
      </c>
      <c r="E42" s="16">
        <v>2565.69</v>
      </c>
      <c r="F42" s="16">
        <v>2626.88</v>
      </c>
      <c r="G42" s="20"/>
      <c r="H42" s="20"/>
      <c r="I42" s="20">
        <v>2767.62</v>
      </c>
      <c r="J42" s="20">
        <v>2914.51</v>
      </c>
      <c r="K42" s="10"/>
      <c r="M42" s="15">
        <v>2</v>
      </c>
      <c r="N42" s="23">
        <f t="shared" si="0"/>
        <v>2302.84</v>
      </c>
      <c r="O42" s="23">
        <f t="shared" si="0"/>
        <v>2504.4899999999998</v>
      </c>
      <c r="P42" s="23">
        <f t="shared" si="0"/>
        <v>2565.69</v>
      </c>
      <c r="Q42" s="23">
        <f t="shared" si="0"/>
        <v>2626.88</v>
      </c>
      <c r="R42" s="23">
        <f t="shared" si="0"/>
        <v>0</v>
      </c>
      <c r="S42" s="23">
        <f t="shared" si="0"/>
        <v>0</v>
      </c>
      <c r="T42" s="23">
        <f t="shared" si="0"/>
        <v>2767.62</v>
      </c>
      <c r="U42" s="23">
        <f t="shared" si="0"/>
        <v>2914.51</v>
      </c>
      <c r="W42" s="15">
        <v>2</v>
      </c>
      <c r="X42" s="22">
        <f t="shared" si="6"/>
        <v>0.20499999999999999</v>
      </c>
      <c r="Y42" s="22">
        <f t="shared" si="6"/>
        <v>0.20499999999999999</v>
      </c>
      <c r="Z42" s="22">
        <f t="shared" si="6"/>
        <v>0.20499999999999999</v>
      </c>
      <c r="AA42" s="22">
        <f t="shared" si="6"/>
        <v>0.20499999999999999</v>
      </c>
      <c r="AB42" s="22">
        <f t="shared" si="6"/>
        <v>0</v>
      </c>
      <c r="AC42" s="22">
        <f t="shared" si="6"/>
        <v>0</v>
      </c>
      <c r="AD42" s="22">
        <f t="shared" si="6"/>
        <v>0.20499999999999999</v>
      </c>
      <c r="AE42" s="22">
        <f t="shared" si="6"/>
        <v>0.20499999999999999</v>
      </c>
      <c r="AG42" s="56"/>
      <c r="AH42" s="15">
        <v>2</v>
      </c>
      <c r="AI42" s="21">
        <f t="shared" si="7"/>
        <v>3172.6994118022667</v>
      </c>
      <c r="AJ42" s="21">
        <f t="shared" si="8"/>
        <v>3440.0114423341001</v>
      </c>
      <c r="AK42" s="21">
        <f t="shared" si="9"/>
        <v>3521.1396162421001</v>
      </c>
      <c r="AL42" s="21">
        <f t="shared" si="10"/>
        <v>3602.2545339125331</v>
      </c>
      <c r="AM42" s="21">
        <f t="shared" si="17"/>
        <v>0</v>
      </c>
      <c r="AN42" s="21">
        <f t="shared" si="18"/>
        <v>0</v>
      </c>
      <c r="AO42" s="21">
        <f t="shared" si="13"/>
        <v>3788.8228214258002</v>
      </c>
      <c r="AP42" s="21">
        <f t="shared" si="14"/>
        <v>3983.5436950425669</v>
      </c>
      <c r="AQ42" s="56"/>
      <c r="AR42" s="51"/>
      <c r="AS42" s="51"/>
    </row>
    <row r="43" spans="1:45" x14ac:dyDescent="0.2">
      <c r="A43" s="10"/>
      <c r="B43" s="29">
        <v>1</v>
      </c>
      <c r="C43" s="30"/>
      <c r="D43" s="31">
        <v>2094.4899999999998</v>
      </c>
      <c r="E43" s="30">
        <v>2125.06</v>
      </c>
      <c r="F43" s="30">
        <v>2161.7800000000002</v>
      </c>
      <c r="G43" s="32"/>
      <c r="H43" s="32"/>
      <c r="I43" s="32">
        <v>2198.5100000000002</v>
      </c>
      <c r="J43" s="32">
        <v>2290.3000000000002</v>
      </c>
      <c r="K43" s="10"/>
      <c r="M43" s="29">
        <v>1</v>
      </c>
      <c r="N43" s="33">
        <f t="shared" si="0"/>
        <v>0</v>
      </c>
      <c r="O43" s="33">
        <f t="shared" si="0"/>
        <v>2094.4899999999998</v>
      </c>
      <c r="P43" s="33">
        <f t="shared" si="0"/>
        <v>2125.06</v>
      </c>
      <c r="Q43" s="33">
        <f t="shared" si="0"/>
        <v>2161.7800000000002</v>
      </c>
      <c r="R43" s="33">
        <f t="shared" si="0"/>
        <v>0</v>
      </c>
      <c r="S43" s="33">
        <f t="shared" si="0"/>
        <v>0</v>
      </c>
      <c r="T43" s="33">
        <f t="shared" si="0"/>
        <v>2198.5100000000002</v>
      </c>
      <c r="U43" s="33">
        <f t="shared" si="0"/>
        <v>2290.3000000000002</v>
      </c>
      <c r="W43" s="29">
        <v>1</v>
      </c>
      <c r="X43" s="34">
        <f t="shared" si="6"/>
        <v>0</v>
      </c>
      <c r="Y43" s="34">
        <f t="shared" si="6"/>
        <v>0.20499999999999999</v>
      </c>
      <c r="Z43" s="34">
        <f t="shared" si="6"/>
        <v>0.20499999999999999</v>
      </c>
      <c r="AA43" s="34">
        <f t="shared" si="6"/>
        <v>0.20499999999999999</v>
      </c>
      <c r="AB43" s="34">
        <f t="shared" si="6"/>
        <v>0</v>
      </c>
      <c r="AC43" s="34">
        <f t="shared" si="6"/>
        <v>0</v>
      </c>
      <c r="AD43" s="34">
        <f t="shared" si="6"/>
        <v>0.20499999999999999</v>
      </c>
      <c r="AE43" s="34">
        <f t="shared" si="6"/>
        <v>0.20499999999999999</v>
      </c>
      <c r="AG43" s="56"/>
      <c r="AH43" s="29">
        <v>1</v>
      </c>
      <c r="AI43" s="35">
        <f>(IF(X43&lt;1, (12*C43+C43*C74)* (1+$C$16+X43)*$C$13/12, (( 12*C43+C43*C74)* (1+$C$16)+12*X43)*$C$13/12))</f>
        <v>0</v>
      </c>
      <c r="AJ43" s="35">
        <f t="shared" si="8"/>
        <v>2896.5057021007665</v>
      </c>
      <c r="AK43" s="35">
        <f t="shared" si="9"/>
        <v>2937.0300203420666</v>
      </c>
      <c r="AL43" s="35">
        <f t="shared" si="10"/>
        <v>2985.7069246868668</v>
      </c>
      <c r="AM43" s="35">
        <f t="shared" si="17"/>
        <v>0</v>
      </c>
      <c r="AN43" s="35">
        <f t="shared" si="18"/>
        <v>0</v>
      </c>
      <c r="AO43" s="35">
        <f t="shared" si="13"/>
        <v>3034.3970852692341</v>
      </c>
      <c r="AP43" s="35">
        <f t="shared" si="14"/>
        <v>3156.0760898936674</v>
      </c>
      <c r="AQ43" s="56"/>
      <c r="AR43" s="51"/>
      <c r="AS43" s="51"/>
    </row>
    <row r="44" spans="1:45" x14ac:dyDescent="0.2">
      <c r="A44" s="10"/>
      <c r="B44" s="10"/>
      <c r="C44" s="10"/>
      <c r="D44" s="10"/>
      <c r="E44" s="10"/>
      <c r="F44" s="10"/>
      <c r="G44" s="10"/>
      <c r="H44" s="10"/>
      <c r="I44" s="10"/>
      <c r="J44" s="10"/>
      <c r="K44" s="10"/>
      <c r="AG44" s="56"/>
      <c r="AH44" s="56"/>
      <c r="AI44" s="56"/>
      <c r="AJ44" s="56"/>
      <c r="AK44" s="56"/>
      <c r="AL44" s="56"/>
      <c r="AM44" s="56"/>
      <c r="AN44" s="56"/>
      <c r="AO44" s="56"/>
      <c r="AP44" s="56"/>
      <c r="AQ44" s="56"/>
      <c r="AR44" s="51"/>
      <c r="AS44" s="51"/>
    </row>
    <row r="45" spans="1:45" x14ac:dyDescent="0.2">
      <c r="A45" s="10"/>
      <c r="B45" s="82" t="s">
        <v>20</v>
      </c>
      <c r="C45" s="83"/>
      <c r="D45" s="10"/>
      <c r="E45" s="10"/>
      <c r="F45" s="10"/>
      <c r="G45" s="10"/>
      <c r="H45" s="10"/>
      <c r="I45" s="10"/>
      <c r="J45" s="10"/>
      <c r="K45" s="10"/>
    </row>
    <row r="46" spans="1:45" x14ac:dyDescent="0.2">
      <c r="A46" s="10"/>
      <c r="B46" s="2" t="s">
        <v>1</v>
      </c>
      <c r="C46" s="3" t="s">
        <v>17</v>
      </c>
      <c r="D46" s="10"/>
      <c r="E46" s="10"/>
      <c r="F46" s="10"/>
      <c r="G46" s="10"/>
      <c r="H46" s="10"/>
      <c r="I46" s="10"/>
      <c r="J46" s="10"/>
      <c r="K46" s="10"/>
    </row>
    <row r="47" spans="1:45" x14ac:dyDescent="0.2">
      <c r="A47" s="10"/>
      <c r="B47" s="6">
        <v>520</v>
      </c>
      <c r="C47" s="7">
        <v>0.28239999999999998</v>
      </c>
      <c r="D47" s="10"/>
      <c r="E47" s="10"/>
      <c r="F47" s="10"/>
      <c r="G47" s="10"/>
      <c r="H47" s="10"/>
      <c r="I47" s="10"/>
      <c r="J47" s="10"/>
      <c r="K47" s="10"/>
    </row>
    <row r="48" spans="1:45" x14ac:dyDescent="0.2">
      <c r="A48" s="10"/>
      <c r="B48" s="6">
        <v>835.66</v>
      </c>
      <c r="C48" s="7">
        <v>0.25</v>
      </c>
      <c r="D48" s="10"/>
      <c r="E48" s="10"/>
      <c r="F48" s="10"/>
      <c r="G48" s="10"/>
      <c r="H48" s="10"/>
      <c r="I48" s="10"/>
      <c r="J48" s="10"/>
      <c r="K48" s="10"/>
    </row>
    <row r="49" spans="1:11" x14ac:dyDescent="0.2">
      <c r="A49" s="10"/>
      <c r="B49" s="6">
        <v>2000</v>
      </c>
      <c r="C49" s="7">
        <v>0.21</v>
      </c>
      <c r="D49" s="10"/>
      <c r="E49" s="10"/>
      <c r="F49" s="10"/>
      <c r="G49" s="10"/>
      <c r="H49" s="10"/>
      <c r="I49" s="10"/>
      <c r="J49" s="10"/>
      <c r="K49" s="10"/>
    </row>
    <row r="50" spans="1:11" x14ac:dyDescent="0.2">
      <c r="A50" s="10"/>
      <c r="B50" s="6">
        <v>4987.5</v>
      </c>
      <c r="C50" s="7">
        <v>0.20499999999999999</v>
      </c>
      <c r="D50" s="10"/>
      <c r="E50" s="10"/>
      <c r="F50" s="10"/>
      <c r="G50" s="10"/>
      <c r="H50" s="10"/>
      <c r="I50" s="10"/>
      <c r="J50" s="10"/>
      <c r="K50" s="10"/>
    </row>
    <row r="51" spans="1:11" x14ac:dyDescent="0.2">
      <c r="A51" s="10"/>
      <c r="B51" s="6">
        <v>7100</v>
      </c>
      <c r="C51" s="7">
        <v>0.17799999999999999</v>
      </c>
      <c r="D51" s="10"/>
      <c r="E51" s="10"/>
      <c r="F51" s="10"/>
      <c r="G51" s="10"/>
      <c r="H51" s="10"/>
      <c r="I51" s="10"/>
      <c r="J51" s="10"/>
      <c r="K51" s="10"/>
    </row>
    <row r="52" spans="1:11" x14ac:dyDescent="0.2">
      <c r="A52" s="10"/>
      <c r="B52" s="8" t="s">
        <v>2</v>
      </c>
      <c r="C52" s="9">
        <v>1262.6500000000001</v>
      </c>
      <c r="D52" s="10"/>
      <c r="E52" s="10"/>
      <c r="F52" s="10"/>
      <c r="G52" s="10"/>
      <c r="H52" s="10"/>
      <c r="I52" s="10"/>
      <c r="J52" s="10"/>
      <c r="K52" s="10"/>
    </row>
    <row r="53" spans="1:11" x14ac:dyDescent="0.2">
      <c r="A53" s="10"/>
      <c r="B53" s="10"/>
      <c r="C53" s="10"/>
      <c r="D53" s="10"/>
      <c r="E53" s="10"/>
      <c r="F53" s="10"/>
      <c r="G53" s="10"/>
      <c r="H53" s="10"/>
      <c r="I53" s="10"/>
      <c r="J53" s="10"/>
      <c r="K53" s="10"/>
    </row>
    <row r="54" spans="1:11" x14ac:dyDescent="0.2">
      <c r="A54" s="10"/>
      <c r="B54" s="82" t="s">
        <v>18</v>
      </c>
      <c r="C54" s="84"/>
      <c r="D54" s="84"/>
      <c r="E54" s="84"/>
      <c r="F54" s="84"/>
      <c r="G54" s="84"/>
      <c r="H54" s="84"/>
      <c r="I54" s="84"/>
      <c r="J54" s="83"/>
      <c r="K54" s="10"/>
    </row>
    <row r="55" spans="1:11" x14ac:dyDescent="0.2">
      <c r="A55" s="10"/>
      <c r="B55" s="11" t="s">
        <v>3</v>
      </c>
      <c r="C55" s="12" t="s">
        <v>4</v>
      </c>
      <c r="D55" s="13" t="s">
        <v>5</v>
      </c>
      <c r="E55" s="12" t="s">
        <v>6</v>
      </c>
      <c r="F55" s="13" t="s">
        <v>7</v>
      </c>
      <c r="G55" s="13" t="s">
        <v>8</v>
      </c>
      <c r="H55" s="13" t="s">
        <v>9</v>
      </c>
      <c r="I55" s="12" t="s">
        <v>10</v>
      </c>
      <c r="J55" s="14" t="s">
        <v>11</v>
      </c>
      <c r="K55" s="10"/>
    </row>
    <row r="56" spans="1:11" x14ac:dyDescent="0.2">
      <c r="A56" s="10"/>
      <c r="B56" s="36" t="s">
        <v>12</v>
      </c>
      <c r="C56" s="37">
        <v>0.32529999999999998</v>
      </c>
      <c r="D56" s="37">
        <v>0.32529999999999998</v>
      </c>
      <c r="E56" s="37">
        <v>0.32529999999999998</v>
      </c>
      <c r="F56" s="37">
        <v>0.32529999999999998</v>
      </c>
      <c r="G56" s="37"/>
      <c r="H56" s="37"/>
      <c r="I56" s="37">
        <v>0.32529999999999998</v>
      </c>
      <c r="J56" s="37"/>
      <c r="K56" s="10"/>
    </row>
    <row r="57" spans="1:11" x14ac:dyDescent="0.2">
      <c r="A57" s="10"/>
      <c r="B57" s="38">
        <v>15</v>
      </c>
      <c r="C57" s="37">
        <v>0.32529999999999998</v>
      </c>
      <c r="D57" s="37">
        <v>0.32529999999999998</v>
      </c>
      <c r="E57" s="37">
        <v>0.32529999999999998</v>
      </c>
      <c r="F57" s="37">
        <v>0.32529999999999998</v>
      </c>
      <c r="G57" s="37"/>
      <c r="H57" s="37"/>
      <c r="I57" s="37">
        <v>0.32529999999999998</v>
      </c>
      <c r="J57" s="37">
        <v>0.32529999999999998</v>
      </c>
      <c r="K57" s="10"/>
    </row>
    <row r="58" spans="1:11" x14ac:dyDescent="0.2">
      <c r="A58" s="10"/>
      <c r="B58" s="39">
        <v>14</v>
      </c>
      <c r="C58" s="37">
        <v>0.32529999999999998</v>
      </c>
      <c r="D58" s="37">
        <v>0.32529999999999998</v>
      </c>
      <c r="E58" s="37">
        <v>0.32529999999999998</v>
      </c>
      <c r="F58" s="37">
        <v>0.32529999999999998</v>
      </c>
      <c r="G58" s="37"/>
      <c r="H58" s="37"/>
      <c r="I58" s="37">
        <v>0.32529999999999998</v>
      </c>
      <c r="J58" s="37">
        <v>0.32529999999999998</v>
      </c>
      <c r="K58" s="10"/>
    </row>
    <row r="59" spans="1:11" x14ac:dyDescent="0.2">
      <c r="A59" s="10"/>
      <c r="B59" s="40" t="s">
        <v>13</v>
      </c>
      <c r="C59" s="41"/>
      <c r="D59" s="41">
        <v>0.4647</v>
      </c>
      <c r="E59" s="41">
        <v>0.4647</v>
      </c>
      <c r="F59" s="6"/>
      <c r="G59" s="37">
        <v>0.32529999999999998</v>
      </c>
      <c r="H59" s="37">
        <v>0.32529999999999998</v>
      </c>
      <c r="I59" s="37">
        <v>0.32529999999999998</v>
      </c>
      <c r="J59" s="37">
        <v>0.32529999999999998</v>
      </c>
      <c r="K59" s="10"/>
    </row>
    <row r="60" spans="1:11" x14ac:dyDescent="0.2">
      <c r="A60" s="10"/>
      <c r="B60" s="42">
        <v>13</v>
      </c>
      <c r="C60" s="41">
        <v>0.4647</v>
      </c>
      <c r="D60" s="41">
        <v>0.4647</v>
      </c>
      <c r="E60" s="41">
        <v>0.4647</v>
      </c>
      <c r="F60" s="41">
        <v>0.4647</v>
      </c>
      <c r="G60" s="41"/>
      <c r="H60" s="41"/>
      <c r="I60" s="41">
        <v>0.4647</v>
      </c>
      <c r="J60" s="41">
        <v>0.4647</v>
      </c>
      <c r="K60" s="10"/>
    </row>
    <row r="61" spans="1:11" x14ac:dyDescent="0.2">
      <c r="A61" s="10"/>
      <c r="B61" s="43">
        <v>12</v>
      </c>
      <c r="C61" s="41">
        <v>0.4647</v>
      </c>
      <c r="D61" s="41">
        <v>0.4647</v>
      </c>
      <c r="E61" s="41">
        <v>0.4647</v>
      </c>
      <c r="F61" s="41">
        <v>0.4647</v>
      </c>
      <c r="G61" s="41"/>
      <c r="H61" s="41"/>
      <c r="I61" s="41">
        <v>0.4647</v>
      </c>
      <c r="J61" s="41">
        <v>0.4647</v>
      </c>
      <c r="K61" s="10"/>
    </row>
    <row r="62" spans="1:11" x14ac:dyDescent="0.2">
      <c r="A62" s="10"/>
      <c r="B62" s="36">
        <v>11</v>
      </c>
      <c r="C62" s="44">
        <v>0.74350000000000005</v>
      </c>
      <c r="D62" s="44">
        <v>0.74350000000000005</v>
      </c>
      <c r="E62" s="44">
        <v>0.74350000000000005</v>
      </c>
      <c r="F62" s="37">
        <v>0.74350000000000005</v>
      </c>
      <c r="G62" s="37"/>
      <c r="H62" s="37"/>
      <c r="I62" s="37">
        <v>0.74350000000000005</v>
      </c>
      <c r="J62" s="37">
        <v>0.74350000000000005</v>
      </c>
      <c r="K62" s="10"/>
    </row>
    <row r="63" spans="1:11" x14ac:dyDescent="0.2">
      <c r="A63" s="10"/>
      <c r="B63" s="38">
        <v>10</v>
      </c>
      <c r="C63" s="44">
        <v>0.74350000000000005</v>
      </c>
      <c r="D63" s="44">
        <v>0.74350000000000005</v>
      </c>
      <c r="E63" s="44">
        <v>0.74350000000000005</v>
      </c>
      <c r="F63" s="44">
        <v>0.74350000000000005</v>
      </c>
      <c r="G63" s="44"/>
      <c r="H63" s="44"/>
      <c r="I63" s="44">
        <v>0.74350000000000005</v>
      </c>
      <c r="J63" s="44">
        <v>0.74350000000000005</v>
      </c>
      <c r="K63" s="10"/>
    </row>
    <row r="64" spans="1:11" x14ac:dyDescent="0.2">
      <c r="A64" s="10"/>
      <c r="B64" s="38" t="s">
        <v>14</v>
      </c>
      <c r="C64" s="44">
        <v>0.74350000000000005</v>
      </c>
      <c r="D64" s="44">
        <v>0.74350000000000005</v>
      </c>
      <c r="E64" s="44">
        <v>0.74350000000000005</v>
      </c>
      <c r="F64" s="44">
        <v>0.74350000000000005</v>
      </c>
      <c r="G64" s="44"/>
      <c r="H64" s="44"/>
      <c r="I64" s="44">
        <v>0.74350000000000005</v>
      </c>
      <c r="J64" s="44">
        <v>0.74350000000000005</v>
      </c>
      <c r="K64" s="10"/>
    </row>
    <row r="65" spans="1:11" x14ac:dyDescent="0.2">
      <c r="A65" s="10"/>
      <c r="B65" s="39" t="s">
        <v>15</v>
      </c>
      <c r="C65" s="44">
        <v>0.74350000000000005</v>
      </c>
      <c r="D65" s="44">
        <v>0.74350000000000005</v>
      </c>
      <c r="E65" s="44">
        <v>0.74350000000000005</v>
      </c>
      <c r="F65" s="44">
        <v>0.74350000000000005</v>
      </c>
      <c r="G65" s="44"/>
      <c r="H65" s="44"/>
      <c r="I65" s="44">
        <v>0.74350000000000005</v>
      </c>
      <c r="J65" s="44">
        <v>0.74350000000000005</v>
      </c>
      <c r="K65" s="10"/>
    </row>
    <row r="66" spans="1:11" x14ac:dyDescent="0.2">
      <c r="A66" s="10"/>
      <c r="B66" s="45">
        <v>8</v>
      </c>
      <c r="C66" s="41">
        <v>0.88139999999999996</v>
      </c>
      <c r="D66" s="41">
        <v>0.88139999999999996</v>
      </c>
      <c r="E66" s="41">
        <v>0.88139999999999996</v>
      </c>
      <c r="F66" s="41">
        <v>0.88139999999999996</v>
      </c>
      <c r="G66" s="41"/>
      <c r="H66" s="41"/>
      <c r="I66" s="41">
        <v>0.88139999999999996</v>
      </c>
      <c r="J66" s="41">
        <v>0.88139999999999996</v>
      </c>
      <c r="K66" s="10"/>
    </row>
    <row r="67" spans="1:11" x14ac:dyDescent="0.2">
      <c r="A67" s="10"/>
      <c r="B67" s="46">
        <v>7</v>
      </c>
      <c r="C67" s="41">
        <v>0.88139999999999996</v>
      </c>
      <c r="D67" s="41">
        <v>0.88139999999999996</v>
      </c>
      <c r="E67" s="41">
        <v>0.88139999999999996</v>
      </c>
      <c r="F67" s="41">
        <v>0.88139999999999996</v>
      </c>
      <c r="G67" s="41"/>
      <c r="H67" s="41"/>
      <c r="I67" s="41">
        <v>0.88139999999999996</v>
      </c>
      <c r="J67" s="41">
        <v>0.88139999999999996</v>
      </c>
      <c r="K67" s="10"/>
    </row>
    <row r="68" spans="1:11" x14ac:dyDescent="0.2">
      <c r="A68" s="10"/>
      <c r="B68" s="46">
        <v>6</v>
      </c>
      <c r="C68" s="41">
        <v>0.88139999999999996</v>
      </c>
      <c r="D68" s="41">
        <v>0.88139999999999996</v>
      </c>
      <c r="E68" s="41">
        <v>0.88139999999999996</v>
      </c>
      <c r="F68" s="41">
        <v>0.88139999999999996</v>
      </c>
      <c r="G68" s="41"/>
      <c r="H68" s="41"/>
      <c r="I68" s="41">
        <v>0.88139999999999996</v>
      </c>
      <c r="J68" s="41">
        <v>0.88139999999999996</v>
      </c>
      <c r="K68" s="10"/>
    </row>
    <row r="69" spans="1:11" x14ac:dyDescent="0.2">
      <c r="A69" s="10"/>
      <c r="B69" s="47">
        <v>5</v>
      </c>
      <c r="C69" s="41">
        <v>0.88139999999999996</v>
      </c>
      <c r="D69" s="41">
        <v>0.88139999999999996</v>
      </c>
      <c r="E69" s="41">
        <v>0.88139999999999996</v>
      </c>
      <c r="F69" s="41">
        <v>0.88139999999999996</v>
      </c>
      <c r="G69" s="41"/>
      <c r="H69" s="41"/>
      <c r="I69" s="41">
        <v>0.88139999999999996</v>
      </c>
      <c r="J69" s="41">
        <v>0.88139999999999996</v>
      </c>
      <c r="K69" s="10"/>
    </row>
    <row r="70" spans="1:11" x14ac:dyDescent="0.2">
      <c r="A70" s="10"/>
      <c r="B70" s="38">
        <v>4</v>
      </c>
      <c r="C70" s="37">
        <v>0.87429999999999997</v>
      </c>
      <c r="D70" s="37">
        <v>0.87429999999999997</v>
      </c>
      <c r="E70" s="37">
        <v>0.87429999999999997</v>
      </c>
      <c r="F70" s="37">
        <v>0.87429999999999997</v>
      </c>
      <c r="G70" s="37"/>
      <c r="H70" s="37"/>
      <c r="I70" s="37">
        <v>0.87429999999999997</v>
      </c>
      <c r="J70" s="37">
        <v>0.87429999999999997</v>
      </c>
      <c r="K70" s="10"/>
    </row>
    <row r="71" spans="1:11" x14ac:dyDescent="0.2">
      <c r="A71" s="10"/>
      <c r="B71" s="38">
        <v>3</v>
      </c>
      <c r="C71" s="37">
        <v>0.87429999999999997</v>
      </c>
      <c r="D71" s="37">
        <v>0.87429999999999997</v>
      </c>
      <c r="E71" s="37">
        <v>0.87429999999999997</v>
      </c>
      <c r="F71" s="37">
        <v>0.87429999999999997</v>
      </c>
      <c r="G71" s="37"/>
      <c r="H71" s="37"/>
      <c r="I71" s="37">
        <v>0.87429999999999997</v>
      </c>
      <c r="J71" s="37">
        <v>0.87429999999999997</v>
      </c>
      <c r="K71" s="10"/>
    </row>
    <row r="72" spans="1:11" x14ac:dyDescent="0.2">
      <c r="A72" s="10"/>
      <c r="B72" s="38" t="s">
        <v>16</v>
      </c>
      <c r="C72" s="37">
        <v>0.87429999999999997</v>
      </c>
      <c r="D72" s="37">
        <v>0.87429999999999997</v>
      </c>
      <c r="E72" s="37">
        <v>0.87429999999999997</v>
      </c>
      <c r="F72" s="37">
        <v>0.87429999999999997</v>
      </c>
      <c r="G72" s="37"/>
      <c r="H72" s="37"/>
      <c r="I72" s="37">
        <v>0.87429999999999997</v>
      </c>
      <c r="J72" s="37">
        <v>0.87429999999999997</v>
      </c>
      <c r="K72" s="10"/>
    </row>
    <row r="73" spans="1:11" x14ac:dyDescent="0.2">
      <c r="A73" s="10"/>
      <c r="B73" s="38">
        <v>2</v>
      </c>
      <c r="C73" s="37">
        <v>0.87429999999999997</v>
      </c>
      <c r="D73" s="37">
        <v>0.87429999999999997</v>
      </c>
      <c r="E73" s="37">
        <v>0.87429999999999997</v>
      </c>
      <c r="F73" s="37">
        <v>0.87429999999999997</v>
      </c>
      <c r="G73" s="37"/>
      <c r="H73" s="37"/>
      <c r="I73" s="37">
        <v>0.87429999999999997</v>
      </c>
      <c r="J73" s="37">
        <v>0.87429999999999997</v>
      </c>
      <c r="K73" s="10"/>
    </row>
    <row r="74" spans="1:11" x14ac:dyDescent="0.2">
      <c r="A74" s="10"/>
      <c r="B74" s="39">
        <v>1</v>
      </c>
      <c r="C74" s="37"/>
      <c r="D74" s="37">
        <v>0.87429999999999997</v>
      </c>
      <c r="E74" s="37">
        <v>0.87429999999999997</v>
      </c>
      <c r="F74" s="37">
        <v>0.87429999999999997</v>
      </c>
      <c r="G74" s="37"/>
      <c r="H74" s="37"/>
      <c r="I74" s="37">
        <v>0.87429999999999997</v>
      </c>
      <c r="J74" s="37">
        <v>0.87429999999999997</v>
      </c>
      <c r="K74" s="10"/>
    </row>
    <row r="75" spans="1:11" x14ac:dyDescent="0.2">
      <c r="A75" s="10"/>
      <c r="B75" s="10"/>
      <c r="C75" s="10"/>
      <c r="D75" s="10"/>
      <c r="E75" s="10"/>
      <c r="F75" s="10"/>
      <c r="G75" s="10"/>
      <c r="H75" s="10"/>
      <c r="I75" s="10"/>
      <c r="J75" s="10"/>
      <c r="K75" s="10"/>
    </row>
  </sheetData>
  <mergeCells count="9">
    <mergeCell ref="B54:J54"/>
    <mergeCell ref="B10:C10"/>
    <mergeCell ref="B21:C21"/>
    <mergeCell ref="AM21:AN21"/>
    <mergeCell ref="B23:J23"/>
    <mergeCell ref="M23:U23"/>
    <mergeCell ref="W23:AE23"/>
    <mergeCell ref="AH23:AP23"/>
    <mergeCell ref="B45:C4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A13AD5-85AE-42EC-BD81-72CC39FAE95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41d8d41-5d92-4712-9949-0a43d92f6cc1"/>
    <ds:schemaRef ds:uri="http://www.w3.org/XML/1998/namespace"/>
  </ds:schemaRefs>
</ds:datastoreItem>
</file>

<file path=customXml/itemProps2.xml><?xml version="1.0" encoding="utf-8"?>
<ds:datastoreItem xmlns:ds="http://schemas.openxmlformats.org/officeDocument/2006/customXml" ds:itemID="{8AB45F77-8FB1-4C16-B595-03E95A01A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C09301-33D3-42BE-847A-61686C5769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TV-L bis Nov 22 (korrigiert)</vt:lpstr>
      <vt:lpstr>TV-L ab Dez. 22 (korrigiert)</vt:lpstr>
      <vt:lpstr>TV-L ab Jul. 23</vt:lpstr>
      <vt:lpstr>TV-L ab Dez. 23</vt:lpstr>
      <vt:lpstr>TV-L ab Jan.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02_Anlage zur Dokumentation VKO Personal-TV_Personalkosten</dc:title>
  <dc:creator/>
  <cp:lastModifiedBy/>
  <dcterms:created xsi:type="dcterms:W3CDTF">2015-06-05T18:19:34Z</dcterms:created>
  <dcterms:modified xsi:type="dcterms:W3CDTF">2023-12-29T10:33:49Z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